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5" windowWidth="6915" windowHeight="4110"/>
  </bookViews>
  <sheets>
    <sheet name="HLK-Watt" sheetId="2" r:id="rId1"/>
    <sheet name="HLK-BTU" sheetId="3" r:id="rId2"/>
  </sheets>
  <calcPr calcId="114210"/>
</workbook>
</file>

<file path=xl/calcChain.xml><?xml version="1.0" encoding="utf-8"?>
<calcChain xmlns="http://schemas.openxmlformats.org/spreadsheetml/2006/main">
  <c r="H4" i="3"/>
  <c r="Y14"/>
  <c r="H4" i="2"/>
  <c r="Y14"/>
  <c r="Y10"/>
  <c r="B14" i="3"/>
  <c r="D14"/>
  <c r="D28"/>
  <c r="F14"/>
  <c r="H14"/>
  <c r="J14"/>
  <c r="L14"/>
  <c r="L29"/>
  <c r="N14"/>
  <c r="P14"/>
  <c r="R14"/>
  <c r="T14"/>
  <c r="V14"/>
  <c r="X14"/>
  <c r="Z14"/>
  <c r="C14"/>
  <c r="E14"/>
  <c r="G14"/>
  <c r="I14"/>
  <c r="K14"/>
  <c r="M14"/>
  <c r="O14"/>
  <c r="Q14"/>
  <c r="S14"/>
  <c r="U14"/>
  <c r="W14"/>
  <c r="Y8" i="2"/>
  <c r="Y7"/>
  <c r="Y9"/>
  <c r="Y34"/>
  <c r="Y33"/>
  <c r="Y32"/>
  <c r="Y20"/>
  <c r="Y31"/>
  <c r="Y30"/>
  <c r="Y29"/>
  <c r="Y28"/>
  <c r="Y27"/>
  <c r="Y26"/>
  <c r="Y25"/>
  <c r="Y24"/>
  <c r="Y23"/>
  <c r="Y22"/>
  <c r="Y21"/>
  <c r="Y19"/>
  <c r="Y18"/>
  <c r="Y17"/>
  <c r="Y16"/>
  <c r="Y15"/>
  <c r="Y13"/>
  <c r="Y12"/>
  <c r="Y11"/>
  <c r="B14"/>
  <c r="B31"/>
  <c r="D14"/>
  <c r="F14"/>
  <c r="H14"/>
  <c r="J14"/>
  <c r="L14"/>
  <c r="N14"/>
  <c r="P14"/>
  <c r="R14"/>
  <c r="T14"/>
  <c r="V14"/>
  <c r="X14"/>
  <c r="Z14"/>
  <c r="C14"/>
  <c r="E14"/>
  <c r="G14"/>
  <c r="I14"/>
  <c r="K14"/>
  <c r="M14"/>
  <c r="O14"/>
  <c r="Q14"/>
  <c r="S14"/>
  <c r="U14"/>
  <c r="W14"/>
  <c r="B8"/>
  <c r="B12"/>
  <c r="B17"/>
  <c r="B21"/>
  <c r="B34"/>
  <c r="B29"/>
  <c r="B25"/>
  <c r="B9"/>
  <c r="B13"/>
  <c r="B16"/>
  <c r="B18"/>
  <c r="B20"/>
  <c r="B22"/>
  <c r="B24"/>
  <c r="B33"/>
  <c r="B30"/>
  <c r="B28"/>
  <c r="B26"/>
  <c r="L27" i="3"/>
  <c r="B28"/>
  <c r="B29"/>
  <c r="B30"/>
  <c r="B31"/>
  <c r="B32"/>
  <c r="B33"/>
  <c r="Z7"/>
  <c r="Z8"/>
  <c r="Z9"/>
  <c r="Z15"/>
  <c r="Z16"/>
  <c r="Z17"/>
  <c r="Z18"/>
  <c r="Z23"/>
  <c r="Z24"/>
  <c r="Z25"/>
  <c r="Z26"/>
  <c r="Z33"/>
  <c r="V9"/>
  <c r="V13"/>
  <c r="V18"/>
  <c r="V22"/>
  <c r="V26"/>
  <c r="V32"/>
  <c r="O31"/>
  <c r="O32"/>
  <c r="O33"/>
  <c r="L9"/>
  <c r="L13"/>
  <c r="L18"/>
  <c r="L22"/>
  <c r="L26"/>
  <c r="K7"/>
  <c r="K9"/>
  <c r="K11"/>
  <c r="K13"/>
  <c r="K16"/>
  <c r="K18"/>
  <c r="K20"/>
  <c r="K22"/>
  <c r="K24"/>
  <c r="K26"/>
  <c r="K29"/>
  <c r="K30"/>
  <c r="K33"/>
  <c r="D30"/>
  <c r="D32"/>
  <c r="L30"/>
  <c r="L25"/>
  <c r="L21"/>
  <c r="L17"/>
  <c r="L12"/>
  <c r="B26"/>
  <c r="B24"/>
  <c r="B23"/>
  <c r="B22"/>
  <c r="B21"/>
  <c r="B20"/>
  <c r="B18"/>
  <c r="B16"/>
  <c r="B15"/>
  <c r="B34"/>
  <c r="B27"/>
  <c r="B25"/>
  <c r="B19"/>
  <c r="B17"/>
  <c r="B13"/>
  <c r="B12"/>
  <c r="B11"/>
  <c r="B9"/>
  <c r="B10"/>
  <c r="B8"/>
  <c r="B7"/>
  <c r="F33"/>
  <c r="F32"/>
  <c r="F31"/>
  <c r="F30"/>
  <c r="F26"/>
  <c r="F24"/>
  <c r="F23"/>
  <c r="F22"/>
  <c r="F21"/>
  <c r="F20"/>
  <c r="F18"/>
  <c r="F16"/>
  <c r="F15"/>
  <c r="F34"/>
  <c r="F29"/>
  <c r="F28"/>
  <c r="F27"/>
  <c r="F25"/>
  <c r="F19"/>
  <c r="F17"/>
  <c r="F13"/>
  <c r="F12"/>
  <c r="F11"/>
  <c r="F9"/>
  <c r="F10"/>
  <c r="F8"/>
  <c r="F7"/>
  <c r="J33"/>
  <c r="J32"/>
  <c r="J31"/>
  <c r="J30"/>
  <c r="J26"/>
  <c r="J24"/>
  <c r="J23"/>
  <c r="J22"/>
  <c r="J21"/>
  <c r="J20"/>
  <c r="J18"/>
  <c r="J16"/>
  <c r="J15"/>
  <c r="J34"/>
  <c r="J29"/>
  <c r="J28"/>
  <c r="J27"/>
  <c r="J25"/>
  <c r="J19"/>
  <c r="J17"/>
  <c r="J13"/>
  <c r="J12"/>
  <c r="J11"/>
  <c r="J9"/>
  <c r="J10"/>
  <c r="J8"/>
  <c r="J7"/>
  <c r="N33"/>
  <c r="N32"/>
  <c r="N31"/>
  <c r="N30"/>
  <c r="N27"/>
  <c r="N26"/>
  <c r="N25"/>
  <c r="N23"/>
  <c r="N22"/>
  <c r="N18"/>
  <c r="N17"/>
  <c r="N15"/>
  <c r="N34"/>
  <c r="N29"/>
  <c r="N28"/>
  <c r="N24"/>
  <c r="N21"/>
  <c r="N20"/>
  <c r="N19"/>
  <c r="N16"/>
  <c r="N9"/>
  <c r="N8"/>
  <c r="N13"/>
  <c r="N12"/>
  <c r="N11"/>
  <c r="N10"/>
  <c r="N7"/>
  <c r="R34"/>
  <c r="R30"/>
  <c r="R27"/>
  <c r="R26"/>
  <c r="R25"/>
  <c r="R23"/>
  <c r="R22"/>
  <c r="R18"/>
  <c r="R17"/>
  <c r="R15"/>
  <c r="R13"/>
  <c r="R33"/>
  <c r="R32"/>
  <c r="R31"/>
  <c r="R29"/>
  <c r="R28"/>
  <c r="R24"/>
  <c r="R21"/>
  <c r="R20"/>
  <c r="R19"/>
  <c r="R16"/>
  <c r="R9"/>
  <c r="R8"/>
  <c r="R12"/>
  <c r="R11"/>
  <c r="R10"/>
  <c r="R7"/>
  <c r="V30"/>
  <c r="V27"/>
  <c r="V25"/>
  <c r="V23"/>
  <c r="V17"/>
  <c r="V15"/>
  <c r="V34"/>
  <c r="V33"/>
  <c r="V31"/>
  <c r="V29"/>
  <c r="V28"/>
  <c r="V24"/>
  <c r="V21"/>
  <c r="V20"/>
  <c r="V19"/>
  <c r="V16"/>
  <c r="V12"/>
  <c r="V8"/>
  <c r="V11"/>
  <c r="V10"/>
  <c r="V7"/>
  <c r="Z34"/>
  <c r="Z32"/>
  <c r="Z30"/>
  <c r="Z27"/>
  <c r="Z31"/>
  <c r="Z29"/>
  <c r="Z28"/>
  <c r="Z22"/>
  <c r="Z21"/>
  <c r="Z20"/>
  <c r="Z19"/>
  <c r="Z13"/>
  <c r="Z12"/>
  <c r="Z11"/>
  <c r="Z10"/>
  <c r="E34"/>
  <c r="E29"/>
  <c r="E28"/>
  <c r="E27"/>
  <c r="E25"/>
  <c r="E19"/>
  <c r="E17"/>
  <c r="E33"/>
  <c r="E32"/>
  <c r="E31"/>
  <c r="E30"/>
  <c r="E26"/>
  <c r="E24"/>
  <c r="E23"/>
  <c r="E22"/>
  <c r="E21"/>
  <c r="E20"/>
  <c r="E18"/>
  <c r="E16"/>
  <c r="E15"/>
  <c r="E13"/>
  <c r="E10"/>
  <c r="E8"/>
  <c r="E12"/>
  <c r="E11"/>
  <c r="E9"/>
  <c r="E7"/>
  <c r="I34"/>
  <c r="I29"/>
  <c r="I28"/>
  <c r="I27"/>
  <c r="I25"/>
  <c r="I19"/>
  <c r="I17"/>
  <c r="I33"/>
  <c r="I32"/>
  <c r="I31"/>
  <c r="I30"/>
  <c r="I26"/>
  <c r="I24"/>
  <c r="I23"/>
  <c r="I22"/>
  <c r="I21"/>
  <c r="I20"/>
  <c r="I18"/>
  <c r="I16"/>
  <c r="I15"/>
  <c r="I13"/>
  <c r="I10"/>
  <c r="I8"/>
  <c r="I12"/>
  <c r="I11"/>
  <c r="I9"/>
  <c r="I7"/>
  <c r="M34"/>
  <c r="M29"/>
  <c r="M28"/>
  <c r="M24"/>
  <c r="M21"/>
  <c r="M20"/>
  <c r="M19"/>
  <c r="M16"/>
  <c r="M33"/>
  <c r="M32"/>
  <c r="M31"/>
  <c r="M30"/>
  <c r="M27"/>
  <c r="M26"/>
  <c r="M25"/>
  <c r="M23"/>
  <c r="M22"/>
  <c r="M18"/>
  <c r="M17"/>
  <c r="M15"/>
  <c r="M13"/>
  <c r="M12"/>
  <c r="M11"/>
  <c r="M10"/>
  <c r="M7"/>
  <c r="M9"/>
  <c r="M8"/>
  <c r="Q33"/>
  <c r="Q32"/>
  <c r="Q31"/>
  <c r="Q29"/>
  <c r="Q28"/>
  <c r="Q24"/>
  <c r="Q21"/>
  <c r="Q20"/>
  <c r="Q19"/>
  <c r="Q16"/>
  <c r="Q34"/>
  <c r="Q30"/>
  <c r="Q27"/>
  <c r="Q26"/>
  <c r="Q25"/>
  <c r="Q23"/>
  <c r="Q22"/>
  <c r="Q18"/>
  <c r="Q17"/>
  <c r="Q15"/>
  <c r="Q13"/>
  <c r="Q12"/>
  <c r="Q11"/>
  <c r="Q10"/>
  <c r="Q7"/>
  <c r="Q9"/>
  <c r="Q8"/>
  <c r="U33"/>
  <c r="U32"/>
  <c r="U31"/>
  <c r="U29"/>
  <c r="U28"/>
  <c r="U24"/>
  <c r="U21"/>
  <c r="U20"/>
  <c r="U19"/>
  <c r="U16"/>
  <c r="U34"/>
  <c r="U30"/>
  <c r="U27"/>
  <c r="U26"/>
  <c r="U25"/>
  <c r="U23"/>
  <c r="U22"/>
  <c r="U18"/>
  <c r="U17"/>
  <c r="U15"/>
  <c r="U13"/>
  <c r="U11"/>
  <c r="U10"/>
  <c r="U7"/>
  <c r="U12"/>
  <c r="U9"/>
  <c r="U8"/>
  <c r="Y34"/>
  <c r="Y33"/>
  <c r="Y31"/>
  <c r="Y29"/>
  <c r="Y28"/>
  <c r="Y26"/>
  <c r="Y24"/>
  <c r="Y22"/>
  <c r="Y21"/>
  <c r="Y20"/>
  <c r="Y19"/>
  <c r="Y18"/>
  <c r="Y16"/>
  <c r="Y13"/>
  <c r="Y32"/>
  <c r="Y30"/>
  <c r="Y27"/>
  <c r="Y25"/>
  <c r="Y23"/>
  <c r="Y17"/>
  <c r="Y15"/>
  <c r="Y11"/>
  <c r="Y10"/>
  <c r="Y9"/>
  <c r="Y7"/>
  <c r="Y12"/>
  <c r="Y8"/>
  <c r="L8"/>
  <c r="D33"/>
  <c r="D31"/>
  <c r="D26"/>
  <c r="D24"/>
  <c r="D23"/>
  <c r="D22"/>
  <c r="D21"/>
  <c r="D20"/>
  <c r="D18"/>
  <c r="D16"/>
  <c r="D15"/>
  <c r="D34"/>
  <c r="D29"/>
  <c r="D27"/>
  <c r="D25"/>
  <c r="D19"/>
  <c r="D17"/>
  <c r="D12"/>
  <c r="D11"/>
  <c r="D7"/>
  <c r="D13"/>
  <c r="D10"/>
  <c r="D8"/>
  <c r="D9"/>
  <c r="H33"/>
  <c r="H32"/>
  <c r="H31"/>
  <c r="H30"/>
  <c r="H26"/>
  <c r="H24"/>
  <c r="H23"/>
  <c r="H22"/>
  <c r="H21"/>
  <c r="H20"/>
  <c r="H18"/>
  <c r="H16"/>
  <c r="H15"/>
  <c r="H34"/>
  <c r="H29"/>
  <c r="H28"/>
  <c r="H27"/>
  <c r="H25"/>
  <c r="H19"/>
  <c r="H17"/>
  <c r="H12"/>
  <c r="H11"/>
  <c r="H7"/>
  <c r="H13"/>
  <c r="H10"/>
  <c r="H8"/>
  <c r="H9"/>
  <c r="L33"/>
  <c r="L32"/>
  <c r="L31"/>
  <c r="L23"/>
  <c r="L15"/>
  <c r="L34"/>
  <c r="L28"/>
  <c r="L24"/>
  <c r="L20"/>
  <c r="L19"/>
  <c r="L16"/>
  <c r="L11"/>
  <c r="L10"/>
  <c r="L7"/>
  <c r="P34"/>
  <c r="P30"/>
  <c r="P27"/>
  <c r="P26"/>
  <c r="P25"/>
  <c r="P23"/>
  <c r="P22"/>
  <c r="P18"/>
  <c r="P17"/>
  <c r="P15"/>
  <c r="P13"/>
  <c r="P33"/>
  <c r="P32"/>
  <c r="P31"/>
  <c r="P29"/>
  <c r="P28"/>
  <c r="P24"/>
  <c r="P21"/>
  <c r="P20"/>
  <c r="P19"/>
  <c r="P16"/>
  <c r="P12"/>
  <c r="P11"/>
  <c r="P10"/>
  <c r="P7"/>
  <c r="P9"/>
  <c r="P8"/>
  <c r="T34"/>
  <c r="T30"/>
  <c r="T27"/>
  <c r="T26"/>
  <c r="T25"/>
  <c r="T23"/>
  <c r="T22"/>
  <c r="T18"/>
  <c r="T17"/>
  <c r="T15"/>
  <c r="T13"/>
  <c r="T33"/>
  <c r="T32"/>
  <c r="T31"/>
  <c r="T29"/>
  <c r="T28"/>
  <c r="T24"/>
  <c r="T21"/>
  <c r="T20"/>
  <c r="T19"/>
  <c r="T16"/>
  <c r="T12"/>
  <c r="T9"/>
  <c r="T11"/>
  <c r="T10"/>
  <c r="T7"/>
  <c r="T8"/>
  <c r="X32"/>
  <c r="X30"/>
  <c r="X27"/>
  <c r="X25"/>
  <c r="X23"/>
  <c r="X17"/>
  <c r="X15"/>
  <c r="X34"/>
  <c r="X33"/>
  <c r="X31"/>
  <c r="X29"/>
  <c r="X28"/>
  <c r="X26"/>
  <c r="X24"/>
  <c r="X22"/>
  <c r="X21"/>
  <c r="X20"/>
  <c r="X19"/>
  <c r="X18"/>
  <c r="X16"/>
  <c r="X13"/>
  <c r="X12"/>
  <c r="X11"/>
  <c r="X10"/>
  <c r="X9"/>
  <c r="X7"/>
  <c r="X8"/>
  <c r="C32"/>
  <c r="C30"/>
  <c r="C29"/>
  <c r="C27"/>
  <c r="C25"/>
  <c r="C19"/>
  <c r="C17"/>
  <c r="C34"/>
  <c r="C33"/>
  <c r="C31"/>
  <c r="C28"/>
  <c r="C26"/>
  <c r="C24"/>
  <c r="C23"/>
  <c r="C22"/>
  <c r="C21"/>
  <c r="C20"/>
  <c r="C18"/>
  <c r="C16"/>
  <c r="C15"/>
  <c r="C13"/>
  <c r="C10"/>
  <c r="C12"/>
  <c r="C11"/>
  <c r="C9"/>
  <c r="C7"/>
  <c r="C8"/>
  <c r="G34"/>
  <c r="G29"/>
  <c r="G28"/>
  <c r="G27"/>
  <c r="G25"/>
  <c r="G19"/>
  <c r="G17"/>
  <c r="G33"/>
  <c r="G32"/>
  <c r="G31"/>
  <c r="G30"/>
  <c r="G26"/>
  <c r="G24"/>
  <c r="G23"/>
  <c r="G22"/>
  <c r="G21"/>
  <c r="G20"/>
  <c r="G18"/>
  <c r="G16"/>
  <c r="G15"/>
  <c r="G13"/>
  <c r="G10"/>
  <c r="G12"/>
  <c r="G11"/>
  <c r="G9"/>
  <c r="G7"/>
  <c r="G8"/>
  <c r="K34"/>
  <c r="K28"/>
  <c r="K27"/>
  <c r="K25"/>
  <c r="K19"/>
  <c r="K17"/>
  <c r="K32"/>
  <c r="K31"/>
  <c r="K23"/>
  <c r="K21"/>
  <c r="K15"/>
  <c r="K10"/>
  <c r="K12"/>
  <c r="K8"/>
  <c r="O34"/>
  <c r="O29"/>
  <c r="O28"/>
  <c r="O24"/>
  <c r="O21"/>
  <c r="O20"/>
  <c r="O19"/>
  <c r="O16"/>
  <c r="O30"/>
  <c r="O27"/>
  <c r="O26"/>
  <c r="O25"/>
  <c r="O23"/>
  <c r="O22"/>
  <c r="O18"/>
  <c r="O17"/>
  <c r="O15"/>
  <c r="O13"/>
  <c r="O12"/>
  <c r="O11"/>
  <c r="O10"/>
  <c r="O9"/>
  <c r="O8"/>
  <c r="O7"/>
  <c r="S33"/>
  <c r="S32"/>
  <c r="S31"/>
  <c r="S29"/>
  <c r="S28"/>
  <c r="S24"/>
  <c r="S21"/>
  <c r="S20"/>
  <c r="S19"/>
  <c r="S16"/>
  <c r="S34"/>
  <c r="S30"/>
  <c r="S27"/>
  <c r="S26"/>
  <c r="S25"/>
  <c r="S23"/>
  <c r="S22"/>
  <c r="S18"/>
  <c r="S17"/>
  <c r="S15"/>
  <c r="S13"/>
  <c r="S12"/>
  <c r="S11"/>
  <c r="S10"/>
  <c r="S9"/>
  <c r="S8"/>
  <c r="S7"/>
  <c r="W34"/>
  <c r="W33"/>
  <c r="W31"/>
  <c r="W29"/>
  <c r="W28"/>
  <c r="W26"/>
  <c r="W24"/>
  <c r="W22"/>
  <c r="W21"/>
  <c r="W20"/>
  <c r="W19"/>
  <c r="W18"/>
  <c r="W16"/>
  <c r="W13"/>
  <c r="W32"/>
  <c r="W30"/>
  <c r="W27"/>
  <c r="W25"/>
  <c r="W23"/>
  <c r="W17"/>
  <c r="W15"/>
  <c r="W12"/>
  <c r="W11"/>
  <c r="W10"/>
  <c r="W9"/>
  <c r="W8"/>
  <c r="W7"/>
  <c r="U20" i="2"/>
  <c r="U31"/>
  <c r="U30"/>
  <c r="U29"/>
  <c r="U28"/>
  <c r="U27"/>
  <c r="U26"/>
  <c r="U25"/>
  <c r="U24"/>
  <c r="U23"/>
  <c r="U22"/>
  <c r="U21"/>
  <c r="U19"/>
  <c r="U18"/>
  <c r="U17"/>
  <c r="U16"/>
  <c r="U15"/>
  <c r="U13"/>
  <c r="U12"/>
  <c r="U11"/>
  <c r="U7"/>
  <c r="U10"/>
  <c r="U32"/>
  <c r="U33"/>
  <c r="U34"/>
  <c r="U9"/>
  <c r="U8"/>
  <c r="M20"/>
  <c r="M31"/>
  <c r="M30"/>
  <c r="M29"/>
  <c r="M28"/>
  <c r="M27"/>
  <c r="M26"/>
  <c r="M25"/>
  <c r="M24"/>
  <c r="M23"/>
  <c r="M22"/>
  <c r="M21"/>
  <c r="M19"/>
  <c r="M18"/>
  <c r="M17"/>
  <c r="M16"/>
  <c r="M15"/>
  <c r="M13"/>
  <c r="M12"/>
  <c r="M11"/>
  <c r="M7"/>
  <c r="M10"/>
  <c r="M32"/>
  <c r="M33"/>
  <c r="M34"/>
  <c r="M9"/>
  <c r="M8"/>
  <c r="E20"/>
  <c r="E31"/>
  <c r="E30"/>
  <c r="E29"/>
  <c r="E28"/>
  <c r="E27"/>
  <c r="E26"/>
  <c r="E25"/>
  <c r="E24"/>
  <c r="E23"/>
  <c r="E22"/>
  <c r="E21"/>
  <c r="E19"/>
  <c r="E18"/>
  <c r="E17"/>
  <c r="E16"/>
  <c r="E15"/>
  <c r="E13"/>
  <c r="E12"/>
  <c r="E11"/>
  <c r="E10"/>
  <c r="E7"/>
  <c r="E32"/>
  <c r="E33"/>
  <c r="E34"/>
  <c r="E9"/>
  <c r="E8"/>
  <c r="W20"/>
  <c r="W31"/>
  <c r="W30"/>
  <c r="W29"/>
  <c r="W28"/>
  <c r="W27"/>
  <c r="W26"/>
  <c r="W25"/>
  <c r="W24"/>
  <c r="W23"/>
  <c r="W22"/>
  <c r="W21"/>
  <c r="W19"/>
  <c r="W18"/>
  <c r="W17"/>
  <c r="W16"/>
  <c r="W15"/>
  <c r="W13"/>
  <c r="W12"/>
  <c r="W11"/>
  <c r="W10"/>
  <c r="W32"/>
  <c r="W33"/>
  <c r="W34"/>
  <c r="W9"/>
  <c r="W8"/>
  <c r="W7"/>
  <c r="S20"/>
  <c r="S31"/>
  <c r="S30"/>
  <c r="S29"/>
  <c r="S28"/>
  <c r="S27"/>
  <c r="S26"/>
  <c r="S25"/>
  <c r="S24"/>
  <c r="S23"/>
  <c r="S22"/>
  <c r="S21"/>
  <c r="S19"/>
  <c r="S18"/>
  <c r="S17"/>
  <c r="S16"/>
  <c r="S15"/>
  <c r="S13"/>
  <c r="S12"/>
  <c r="S11"/>
  <c r="S10"/>
  <c r="S32"/>
  <c r="S33"/>
  <c r="S34"/>
  <c r="S9"/>
  <c r="S8"/>
  <c r="S7"/>
  <c r="O20"/>
  <c r="O31"/>
  <c r="O30"/>
  <c r="O29"/>
  <c r="O28"/>
  <c r="O27"/>
  <c r="O26"/>
  <c r="O25"/>
  <c r="O24"/>
  <c r="O23"/>
  <c r="O22"/>
  <c r="O21"/>
  <c r="O19"/>
  <c r="O18"/>
  <c r="O17"/>
  <c r="O16"/>
  <c r="O15"/>
  <c r="O13"/>
  <c r="O12"/>
  <c r="O11"/>
  <c r="O10"/>
  <c r="O32"/>
  <c r="O33"/>
  <c r="O34"/>
  <c r="O9"/>
  <c r="O8"/>
  <c r="O7"/>
  <c r="K20"/>
  <c r="K31"/>
  <c r="K30"/>
  <c r="K29"/>
  <c r="K28"/>
  <c r="K27"/>
  <c r="K26"/>
  <c r="K25"/>
  <c r="K24"/>
  <c r="K23"/>
  <c r="K22"/>
  <c r="K21"/>
  <c r="K19"/>
  <c r="K18"/>
  <c r="K17"/>
  <c r="K16"/>
  <c r="K15"/>
  <c r="K13"/>
  <c r="K12"/>
  <c r="K11"/>
  <c r="K10"/>
  <c r="K32"/>
  <c r="K33"/>
  <c r="K34"/>
  <c r="K9"/>
  <c r="K8"/>
  <c r="K7"/>
  <c r="G20"/>
  <c r="G31"/>
  <c r="G30"/>
  <c r="G29"/>
  <c r="G28"/>
  <c r="G27"/>
  <c r="G26"/>
  <c r="G25"/>
  <c r="G24"/>
  <c r="G23"/>
  <c r="G22"/>
  <c r="G21"/>
  <c r="G19"/>
  <c r="G18"/>
  <c r="G17"/>
  <c r="G16"/>
  <c r="G15"/>
  <c r="G13"/>
  <c r="G12"/>
  <c r="G11"/>
  <c r="G10"/>
  <c r="G32"/>
  <c r="G33"/>
  <c r="G34"/>
  <c r="G9"/>
  <c r="G8"/>
  <c r="G7"/>
  <c r="C20"/>
  <c r="C31"/>
  <c r="C30"/>
  <c r="C29"/>
  <c r="C28"/>
  <c r="C27"/>
  <c r="C26"/>
  <c r="C25"/>
  <c r="C24"/>
  <c r="C23"/>
  <c r="C22"/>
  <c r="C21"/>
  <c r="C19"/>
  <c r="C18"/>
  <c r="C17"/>
  <c r="C16"/>
  <c r="C15"/>
  <c r="C13"/>
  <c r="C12"/>
  <c r="C11"/>
  <c r="C10"/>
  <c r="C32"/>
  <c r="C33"/>
  <c r="C34"/>
  <c r="C9"/>
  <c r="C8"/>
  <c r="C7"/>
  <c r="X31"/>
  <c r="X30"/>
  <c r="X29"/>
  <c r="X28"/>
  <c r="X27"/>
  <c r="X26"/>
  <c r="X25"/>
  <c r="X24"/>
  <c r="X23"/>
  <c r="X22"/>
  <c r="X21"/>
  <c r="X19"/>
  <c r="X18"/>
  <c r="X17"/>
  <c r="X16"/>
  <c r="X15"/>
  <c r="X13"/>
  <c r="X12"/>
  <c r="X11"/>
  <c r="X20"/>
  <c r="X10"/>
  <c r="X32"/>
  <c r="X33"/>
  <c r="X34"/>
  <c r="X9"/>
  <c r="X8"/>
  <c r="X7"/>
  <c r="T31"/>
  <c r="T30"/>
  <c r="T29"/>
  <c r="T28"/>
  <c r="T27"/>
  <c r="T26"/>
  <c r="T25"/>
  <c r="T24"/>
  <c r="T23"/>
  <c r="T22"/>
  <c r="T21"/>
  <c r="T19"/>
  <c r="T18"/>
  <c r="T17"/>
  <c r="T16"/>
  <c r="T15"/>
  <c r="T13"/>
  <c r="T12"/>
  <c r="T11"/>
  <c r="T20"/>
  <c r="T10"/>
  <c r="T32"/>
  <c r="T33"/>
  <c r="T34"/>
  <c r="T9"/>
  <c r="T8"/>
  <c r="T7"/>
  <c r="P31"/>
  <c r="P30"/>
  <c r="P29"/>
  <c r="P28"/>
  <c r="P27"/>
  <c r="P26"/>
  <c r="P25"/>
  <c r="P24"/>
  <c r="P23"/>
  <c r="P22"/>
  <c r="P21"/>
  <c r="P19"/>
  <c r="P18"/>
  <c r="P17"/>
  <c r="P16"/>
  <c r="P15"/>
  <c r="P13"/>
  <c r="P12"/>
  <c r="P11"/>
  <c r="P20"/>
  <c r="P10"/>
  <c r="P32"/>
  <c r="P33"/>
  <c r="P9"/>
  <c r="P8"/>
  <c r="P7"/>
  <c r="P34"/>
  <c r="L31"/>
  <c r="L30"/>
  <c r="L29"/>
  <c r="L28"/>
  <c r="L27"/>
  <c r="L26"/>
  <c r="L25"/>
  <c r="L24"/>
  <c r="L23"/>
  <c r="L22"/>
  <c r="L21"/>
  <c r="L19"/>
  <c r="L18"/>
  <c r="L17"/>
  <c r="L16"/>
  <c r="L15"/>
  <c r="L13"/>
  <c r="L12"/>
  <c r="L11"/>
  <c r="L20"/>
  <c r="L10"/>
  <c r="L32"/>
  <c r="L33"/>
  <c r="L34"/>
  <c r="L9"/>
  <c r="L8"/>
  <c r="L7"/>
  <c r="H31"/>
  <c r="H30"/>
  <c r="H29"/>
  <c r="H28"/>
  <c r="H27"/>
  <c r="H26"/>
  <c r="H25"/>
  <c r="H24"/>
  <c r="H23"/>
  <c r="H22"/>
  <c r="H21"/>
  <c r="H19"/>
  <c r="H18"/>
  <c r="H17"/>
  <c r="H16"/>
  <c r="H15"/>
  <c r="H13"/>
  <c r="H12"/>
  <c r="H11"/>
  <c r="H10"/>
  <c r="H20"/>
  <c r="H32"/>
  <c r="H33"/>
  <c r="H34"/>
  <c r="H9"/>
  <c r="H8"/>
  <c r="H7"/>
  <c r="D31"/>
  <c r="D30"/>
  <c r="D29"/>
  <c r="D28"/>
  <c r="D27"/>
  <c r="D26"/>
  <c r="D25"/>
  <c r="D24"/>
  <c r="D23"/>
  <c r="D22"/>
  <c r="D21"/>
  <c r="D19"/>
  <c r="D18"/>
  <c r="D17"/>
  <c r="D16"/>
  <c r="D15"/>
  <c r="D13"/>
  <c r="D12"/>
  <c r="D11"/>
  <c r="D10"/>
  <c r="D20"/>
  <c r="D32"/>
  <c r="D33"/>
  <c r="D34"/>
  <c r="D8"/>
  <c r="D7"/>
  <c r="D9"/>
  <c r="B11"/>
  <c r="B7"/>
  <c r="B27"/>
  <c r="B32"/>
  <c r="B23"/>
  <c r="B19"/>
  <c r="B15"/>
  <c r="B10"/>
  <c r="Q20"/>
  <c r="Q31"/>
  <c r="Q30"/>
  <c r="Q29"/>
  <c r="Q28"/>
  <c r="Q27"/>
  <c r="Q26"/>
  <c r="Q25"/>
  <c r="Q24"/>
  <c r="Q23"/>
  <c r="Q22"/>
  <c r="Q21"/>
  <c r="Q19"/>
  <c r="Q18"/>
  <c r="Q17"/>
  <c r="Q16"/>
  <c r="Q15"/>
  <c r="Q13"/>
  <c r="Q12"/>
  <c r="Q11"/>
  <c r="Q7"/>
  <c r="Q10"/>
  <c r="Q32"/>
  <c r="Q33"/>
  <c r="Q34"/>
  <c r="Q9"/>
  <c r="Q8"/>
  <c r="I20"/>
  <c r="I31"/>
  <c r="I30"/>
  <c r="I29"/>
  <c r="I28"/>
  <c r="I27"/>
  <c r="I26"/>
  <c r="I25"/>
  <c r="I24"/>
  <c r="I23"/>
  <c r="I22"/>
  <c r="I21"/>
  <c r="I19"/>
  <c r="I18"/>
  <c r="I17"/>
  <c r="I16"/>
  <c r="I15"/>
  <c r="I13"/>
  <c r="I12"/>
  <c r="I11"/>
  <c r="I7"/>
  <c r="I10"/>
  <c r="I32"/>
  <c r="I33"/>
  <c r="I34"/>
  <c r="I9"/>
  <c r="I8"/>
  <c r="Z31"/>
  <c r="Z30"/>
  <c r="Z29"/>
  <c r="Z28"/>
  <c r="Z27"/>
  <c r="Z26"/>
  <c r="Z25"/>
  <c r="Z24"/>
  <c r="Z23"/>
  <c r="Z22"/>
  <c r="Z21"/>
  <c r="Z19"/>
  <c r="Z18"/>
  <c r="Z17"/>
  <c r="Z16"/>
  <c r="Z15"/>
  <c r="Z13"/>
  <c r="Z12"/>
  <c r="Z11"/>
  <c r="Z20"/>
  <c r="Z10"/>
  <c r="Z32"/>
  <c r="Z33"/>
  <c r="Z34"/>
  <c r="Z7"/>
  <c r="Z9"/>
  <c r="Z8"/>
  <c r="V31"/>
  <c r="V30"/>
  <c r="V29"/>
  <c r="V28"/>
  <c r="V27"/>
  <c r="V26"/>
  <c r="V25"/>
  <c r="V24"/>
  <c r="V23"/>
  <c r="V22"/>
  <c r="V21"/>
  <c r="V19"/>
  <c r="V18"/>
  <c r="V17"/>
  <c r="V16"/>
  <c r="V15"/>
  <c r="V13"/>
  <c r="V12"/>
  <c r="V11"/>
  <c r="V20"/>
  <c r="V10"/>
  <c r="V32"/>
  <c r="V33"/>
  <c r="V7"/>
  <c r="V34"/>
  <c r="V9"/>
  <c r="V8"/>
  <c r="R31"/>
  <c r="R30"/>
  <c r="R29"/>
  <c r="R28"/>
  <c r="R27"/>
  <c r="R26"/>
  <c r="R25"/>
  <c r="R24"/>
  <c r="R23"/>
  <c r="R22"/>
  <c r="R21"/>
  <c r="R19"/>
  <c r="R18"/>
  <c r="R17"/>
  <c r="R16"/>
  <c r="R15"/>
  <c r="R13"/>
  <c r="R12"/>
  <c r="R11"/>
  <c r="R20"/>
  <c r="R10"/>
  <c r="R32"/>
  <c r="R33"/>
  <c r="R34"/>
  <c r="R7"/>
  <c r="R9"/>
  <c r="R8"/>
  <c r="N31"/>
  <c r="N30"/>
  <c r="N29"/>
  <c r="N28"/>
  <c r="N27"/>
  <c r="N26"/>
  <c r="N25"/>
  <c r="N24"/>
  <c r="N23"/>
  <c r="N22"/>
  <c r="N21"/>
  <c r="N19"/>
  <c r="N18"/>
  <c r="N17"/>
  <c r="N16"/>
  <c r="N15"/>
  <c r="N13"/>
  <c r="N12"/>
  <c r="N11"/>
  <c r="N20"/>
  <c r="N10"/>
  <c r="N32"/>
  <c r="N33"/>
  <c r="N34"/>
  <c r="N7"/>
  <c r="N9"/>
  <c r="N8"/>
  <c r="J31"/>
  <c r="J30"/>
  <c r="J29"/>
  <c r="J28"/>
  <c r="J27"/>
  <c r="J26"/>
  <c r="J25"/>
  <c r="J24"/>
  <c r="J23"/>
  <c r="J22"/>
  <c r="J21"/>
  <c r="J19"/>
  <c r="J18"/>
  <c r="J17"/>
  <c r="J16"/>
  <c r="J15"/>
  <c r="J13"/>
  <c r="J12"/>
  <c r="J11"/>
  <c r="J20"/>
  <c r="J10"/>
  <c r="J32"/>
  <c r="J33"/>
  <c r="J34"/>
  <c r="J7"/>
  <c r="J9"/>
  <c r="J8"/>
  <c r="F31"/>
  <c r="F30"/>
  <c r="F29"/>
  <c r="F28"/>
  <c r="F27"/>
  <c r="F26"/>
  <c r="F25"/>
  <c r="F24"/>
  <c r="F23"/>
  <c r="F22"/>
  <c r="F21"/>
  <c r="F19"/>
  <c r="F18"/>
  <c r="F17"/>
  <c r="F16"/>
  <c r="F15"/>
  <c r="F13"/>
  <c r="F12"/>
  <c r="F11"/>
  <c r="F10"/>
  <c r="F20"/>
  <c r="F32"/>
  <c r="F33"/>
  <c r="F34"/>
  <c r="F7"/>
  <c r="F9"/>
  <c r="F8"/>
</calcChain>
</file>

<file path=xl/sharedStrings.xml><?xml version="1.0" encoding="utf-8"?>
<sst xmlns="http://schemas.openxmlformats.org/spreadsheetml/2006/main" count="23" uniqueCount="17">
  <si>
    <r>
      <rPr>
        <b/>
        <sz val="12"/>
        <color indexed="9"/>
        <rFont val="Arial Tur"/>
        <charset val="162"/>
      </rPr>
      <t>Δ</t>
    </r>
    <r>
      <rPr>
        <b/>
        <sz val="8.4"/>
        <color indexed="9"/>
        <rFont val="Calibri"/>
        <family val="2"/>
        <charset val="162"/>
      </rPr>
      <t>T</t>
    </r>
  </si>
  <si>
    <t>HIGH</t>
  </si>
  <si>
    <t>TYPE</t>
  </si>
  <si>
    <t>Entrance Water Temperature</t>
  </si>
  <si>
    <t>Existance Water Temperature</t>
  </si>
  <si>
    <t>Room Temperature</t>
  </si>
  <si>
    <t>AIRFEL PANEL RADIATOR CAPACITY (BTU)</t>
  </si>
  <si>
    <r>
      <rPr>
        <b/>
        <sz val="12"/>
        <color indexed="9"/>
        <rFont val="Calibri"/>
        <family val="2"/>
        <charset val="162"/>
      </rPr>
      <t>˚</t>
    </r>
    <r>
      <rPr>
        <b/>
        <sz val="8.4"/>
        <color indexed="9"/>
        <rFont val="Calibri"/>
        <family val="2"/>
        <charset val="162"/>
      </rPr>
      <t>C</t>
    </r>
  </si>
  <si>
    <t>Vstupní teplota</t>
  </si>
  <si>
    <t>Výstupní teplota</t>
  </si>
  <si>
    <t>Pokojová teplota</t>
  </si>
  <si>
    <t>ΔT</t>
  </si>
  <si>
    <t>˚C</t>
  </si>
  <si>
    <t>Vlevo do tabulky doplňte požadované hodnoty</t>
  </si>
  <si>
    <t>Výkony deskových radiátorů AIRFEL (WATT)</t>
  </si>
  <si>
    <t>Výška</t>
  </si>
  <si>
    <t>Typ</t>
  </si>
</sst>
</file>

<file path=xl/styles.xml><?xml version="1.0" encoding="utf-8"?>
<styleSheet xmlns="http://schemas.openxmlformats.org/spreadsheetml/2006/main">
  <fonts count="16">
    <font>
      <sz val="12"/>
      <color theme="1"/>
      <name val="Calibri"/>
      <family val="2"/>
      <charset val="162"/>
      <scheme val="minor"/>
    </font>
    <font>
      <b/>
      <sz val="12"/>
      <color indexed="9"/>
      <name val="Calibri"/>
      <family val="2"/>
      <charset val="162"/>
    </font>
    <font>
      <sz val="12"/>
      <color indexed="9"/>
      <name val="Calibri"/>
      <family val="2"/>
      <charset val="162"/>
    </font>
    <font>
      <b/>
      <sz val="24"/>
      <color indexed="9"/>
      <name val="Calibri"/>
      <family val="2"/>
      <charset val="162"/>
    </font>
    <font>
      <b/>
      <sz val="12"/>
      <color indexed="9"/>
      <name val="Calibri"/>
      <family val="2"/>
      <charset val="162"/>
    </font>
    <font>
      <b/>
      <sz val="12"/>
      <color indexed="9"/>
      <name val="Arial Tur"/>
      <charset val="162"/>
    </font>
    <font>
      <b/>
      <sz val="8.4"/>
      <color indexed="9"/>
      <name val="Calibri"/>
      <family val="2"/>
      <charset val="162"/>
    </font>
    <font>
      <sz val="12"/>
      <color indexed="44"/>
      <name val="Calibri"/>
      <family val="2"/>
      <charset val="162"/>
    </font>
    <font>
      <b/>
      <sz val="16"/>
      <color indexed="9"/>
      <name val="Calibri"/>
      <family val="2"/>
      <charset val="162"/>
    </font>
    <font>
      <sz val="20"/>
      <color indexed="9"/>
      <name val="Calibri"/>
      <family val="2"/>
      <charset val="238"/>
    </font>
    <font>
      <sz val="16"/>
      <color indexed="8"/>
      <name val="Calibri"/>
      <family val="2"/>
      <charset val="162"/>
    </font>
    <font>
      <sz val="14"/>
      <color indexed="9"/>
      <name val="Calibri"/>
      <family val="2"/>
      <charset val="162"/>
    </font>
    <font>
      <sz val="16"/>
      <color indexed="9"/>
      <name val="Calibri"/>
      <family val="2"/>
      <charset val="162"/>
    </font>
    <font>
      <sz val="8"/>
      <name val="Calibri"/>
      <family val="2"/>
      <charset val="162"/>
    </font>
    <font>
      <sz val="18"/>
      <color indexed="10"/>
      <name val="Calibri"/>
      <family val="2"/>
      <charset val="162"/>
    </font>
    <font>
      <sz val="11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38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3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 applyAlignment="1">
      <alignment horizontal="center" vertical="center"/>
    </xf>
    <xf numFmtId="0" fontId="10" fillId="0" borderId="1" xfId="0" applyFont="1" applyBorder="1"/>
    <xf numFmtId="0" fontId="0" fillId="8" borderId="0" xfId="0" applyFill="1" applyAlignment="1">
      <alignment horizontal="center" vertical="center"/>
    </xf>
    <xf numFmtId="0" fontId="11" fillId="8" borderId="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8" fillId="8" borderId="1" xfId="0" applyNumberFormat="1" applyFont="1" applyFill="1" applyBorder="1" applyAlignment="1">
      <alignment horizontal="center" vertical="center"/>
    </xf>
    <xf numFmtId="0" fontId="8" fillId="8" borderId="5" xfId="0" applyNumberFormat="1" applyFont="1" applyFill="1" applyBorder="1" applyAlignment="1">
      <alignment horizontal="center" vertical="center"/>
    </xf>
    <xf numFmtId="0" fontId="8" fillId="8" borderId="6" xfId="0" applyNumberFormat="1" applyFont="1" applyFill="1" applyBorder="1" applyAlignment="1">
      <alignment horizontal="center" vertical="center"/>
    </xf>
    <xf numFmtId="0" fontId="9" fillId="8" borderId="1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8" fillId="8" borderId="2" xfId="0" applyNumberFormat="1" applyFont="1" applyFill="1" applyBorder="1" applyAlignment="1">
      <alignment horizontal="center" vertical="center" wrapText="1"/>
    </xf>
    <xf numFmtId="0" fontId="8" fillId="8" borderId="4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8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4" fillId="7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95250</xdr:colOff>
      <xdr:row>0</xdr:row>
      <xdr:rowOff>9525</xdr:rowOff>
    </xdr:from>
    <xdr:to>
      <xdr:col>25</xdr:col>
      <xdr:colOff>476250</xdr:colOff>
      <xdr:row>1</xdr:row>
      <xdr:rowOff>371475</xdr:rowOff>
    </xdr:to>
    <xdr:pic>
      <xdr:nvPicPr>
        <xdr:cNvPr id="1025" name="Picture 1" descr="nálepk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1575" y="9525"/>
          <a:ext cx="2552700" cy="819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5536"/>
  <sheetViews>
    <sheetView showRowColHeaders="0" tabSelected="1" zoomScale="70" zoomScaleNormal="70" workbookViewId="0">
      <selection activeCell="Z10" sqref="Z10"/>
    </sheetView>
  </sheetViews>
  <sheetFormatPr defaultColWidth="0" defaultRowHeight="15.75" zeroHeight="1"/>
  <cols>
    <col min="1" max="1" width="6.625" style="11" customWidth="1"/>
    <col min="2" max="3" width="5.875" style="1" customWidth="1"/>
    <col min="4" max="5" width="6.25" style="1" customWidth="1"/>
    <col min="6" max="7" width="5.875" style="1" customWidth="1"/>
    <col min="8" max="20" width="5.5" style="1" bestFit="1" customWidth="1"/>
    <col min="21" max="21" width="6.5" style="1" bestFit="1" customWidth="1"/>
    <col min="22" max="25" width="5.5" style="1" bestFit="1" customWidth="1"/>
    <col min="26" max="26" width="6.5" style="9" bestFit="1" customWidth="1"/>
    <col min="27" max="16384" width="9" style="8" hidden="1"/>
  </cols>
  <sheetData>
    <row r="1" spans="1:26" customFormat="1" ht="36" customHeight="1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customFormat="1" ht="50.25" customHeight="1">
      <c r="A2" s="25">
        <v>50</v>
      </c>
      <c r="B2" s="24" t="s">
        <v>8</v>
      </c>
      <c r="C2" s="24"/>
      <c r="D2" s="24" t="s">
        <v>9</v>
      </c>
      <c r="E2" s="24"/>
      <c r="F2" s="24" t="s">
        <v>10</v>
      </c>
      <c r="G2" s="24"/>
      <c r="H2" s="16" t="s">
        <v>11</v>
      </c>
      <c r="I2" s="16"/>
      <c r="J2" s="19" t="s">
        <v>13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customFormat="1" ht="17.25" customHeight="1">
      <c r="A3" s="25"/>
      <c r="B3" s="21" t="s">
        <v>12</v>
      </c>
      <c r="C3" s="22"/>
      <c r="D3" s="21" t="s">
        <v>12</v>
      </c>
      <c r="E3" s="22"/>
      <c r="F3" s="21" t="s">
        <v>12</v>
      </c>
      <c r="G3" s="22"/>
      <c r="H3" s="21" t="s">
        <v>12</v>
      </c>
      <c r="I3" s="22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customFormat="1" ht="23.25">
      <c r="A4" s="25"/>
      <c r="B4" s="26">
        <v>80</v>
      </c>
      <c r="C4" s="26"/>
      <c r="D4" s="26">
        <v>70</v>
      </c>
      <c r="E4" s="26"/>
      <c r="F4" s="26">
        <v>20</v>
      </c>
      <c r="G4" s="26"/>
      <c r="H4" s="26">
        <f>((B4+D4)/2)-F4</f>
        <v>55</v>
      </c>
      <c r="I4" s="26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customFormat="1" ht="37.5">
      <c r="A5" s="12" t="s">
        <v>15</v>
      </c>
      <c r="B5" s="17">
        <v>400</v>
      </c>
      <c r="C5" s="18"/>
      <c r="D5" s="18"/>
      <c r="E5" s="18"/>
      <c r="F5" s="18"/>
      <c r="G5" s="18">
        <v>500</v>
      </c>
      <c r="H5" s="18"/>
      <c r="I5" s="18"/>
      <c r="J5" s="18"/>
      <c r="K5" s="18"/>
      <c r="L5" s="18">
        <v>600</v>
      </c>
      <c r="M5" s="18"/>
      <c r="N5" s="18"/>
      <c r="O5" s="18"/>
      <c r="P5" s="18"/>
      <c r="Q5" s="18">
        <v>750</v>
      </c>
      <c r="R5" s="18"/>
      <c r="S5" s="18"/>
      <c r="T5" s="18"/>
      <c r="U5" s="18"/>
      <c r="V5" s="16">
        <v>900</v>
      </c>
      <c r="W5" s="16"/>
      <c r="X5" s="16"/>
      <c r="Y5" s="16"/>
      <c r="Z5" s="16"/>
    </row>
    <row r="6" spans="1:26" s="10" customFormat="1" ht="21">
      <c r="A6" s="13" t="s">
        <v>16</v>
      </c>
      <c r="B6" s="14">
        <v>10</v>
      </c>
      <c r="C6" s="14">
        <v>11</v>
      </c>
      <c r="D6" s="14">
        <v>21</v>
      </c>
      <c r="E6" s="14">
        <v>22</v>
      </c>
      <c r="F6" s="14">
        <v>33</v>
      </c>
      <c r="G6" s="14">
        <v>10</v>
      </c>
      <c r="H6" s="14">
        <v>11</v>
      </c>
      <c r="I6" s="14">
        <v>21</v>
      </c>
      <c r="J6" s="14">
        <v>22</v>
      </c>
      <c r="K6" s="14">
        <v>33</v>
      </c>
      <c r="L6" s="14">
        <v>10</v>
      </c>
      <c r="M6" s="14">
        <v>11</v>
      </c>
      <c r="N6" s="14">
        <v>21</v>
      </c>
      <c r="O6" s="14">
        <v>22</v>
      </c>
      <c r="P6" s="14">
        <v>33</v>
      </c>
      <c r="Q6" s="14">
        <v>10</v>
      </c>
      <c r="R6" s="14">
        <v>11</v>
      </c>
      <c r="S6" s="14">
        <v>21</v>
      </c>
      <c r="T6" s="14">
        <v>22</v>
      </c>
      <c r="U6" s="14">
        <v>33</v>
      </c>
      <c r="V6" s="14">
        <v>10</v>
      </c>
      <c r="W6" s="14">
        <v>11</v>
      </c>
      <c r="X6" s="14">
        <v>21</v>
      </c>
      <c r="Y6" s="14">
        <v>22</v>
      </c>
      <c r="Z6" s="14">
        <v>33</v>
      </c>
    </row>
    <row r="7" spans="1:26">
      <c r="A7" s="15">
        <v>300</v>
      </c>
      <c r="B7" s="4">
        <f>(B14/$A14)*$A7</f>
        <v>150.24678754539349</v>
      </c>
      <c r="C7" s="4">
        <f>(C14/$A14)*$A7</f>
        <v>208.99693804079251</v>
      </c>
      <c r="D7" s="4">
        <f t="shared" ref="D7:Z7" si="0">(D14/$A14)*$A7</f>
        <v>299.0341055356912</v>
      </c>
      <c r="E7" s="4">
        <f t="shared" si="0"/>
        <v>412.19525818396062</v>
      </c>
      <c r="F7" s="4">
        <f t="shared" si="0"/>
        <v>539.20329730519325</v>
      </c>
      <c r="G7" s="4">
        <f t="shared" si="0"/>
        <v>183.38896519255121</v>
      </c>
      <c r="H7" s="4">
        <f t="shared" si="0"/>
        <v>258.17305178312427</v>
      </c>
      <c r="I7" s="4">
        <f t="shared" si="0"/>
        <v>365.10365609780905</v>
      </c>
      <c r="J7" s="4">
        <f t="shared" si="0"/>
        <v>487.86191455918947</v>
      </c>
      <c r="K7" s="4">
        <f t="shared" si="0"/>
        <v>657.65631374187274</v>
      </c>
      <c r="L7" s="4">
        <f t="shared" si="0"/>
        <v>214.88955326875944</v>
      </c>
      <c r="M7" s="4">
        <f t="shared" si="0"/>
        <v>306.79053630044064</v>
      </c>
      <c r="N7" s="4">
        <f t="shared" si="0"/>
        <v>426.809045446168</v>
      </c>
      <c r="O7" s="4">
        <f t="shared" si="0"/>
        <v>562.24400280915995</v>
      </c>
      <c r="P7" s="4">
        <f t="shared" si="0"/>
        <v>772.99548914485229</v>
      </c>
      <c r="Q7" s="4">
        <f t="shared" si="0"/>
        <v>260.54553533271132</v>
      </c>
      <c r="R7" s="4">
        <f t="shared" si="0"/>
        <v>377.89759202035708</v>
      </c>
      <c r="S7" s="4">
        <f t="shared" si="0"/>
        <v>512.47848199053578</v>
      </c>
      <c r="T7" s="4">
        <f t="shared" si="0"/>
        <v>673.26272614073309</v>
      </c>
      <c r="U7" s="4">
        <f t="shared" si="0"/>
        <v>941.95851848027678</v>
      </c>
      <c r="V7" s="4">
        <f t="shared" si="0"/>
        <v>302.47834367893483</v>
      </c>
      <c r="W7" s="4">
        <f t="shared" si="0"/>
        <v>446.26204622457675</v>
      </c>
      <c r="X7" s="4">
        <f t="shared" si="0"/>
        <v>591.19587502838169</v>
      </c>
      <c r="Y7" s="7">
        <f t="shared" si="0"/>
        <v>786.21614703657542</v>
      </c>
      <c r="Z7" s="4">
        <f t="shared" si="0"/>
        <v>1100.3240128790983</v>
      </c>
    </row>
    <row r="8" spans="1:26">
      <c r="A8" s="15">
        <v>400</v>
      </c>
      <c r="B8" s="4">
        <f>(B14/$A14)*$A8</f>
        <v>200.32905006052465</v>
      </c>
      <c r="C8" s="4">
        <f t="shared" ref="C8:Z8" si="1">(C14/$A14)*$A8</f>
        <v>278.66258405439004</v>
      </c>
      <c r="D8" s="4">
        <f t="shared" si="1"/>
        <v>398.71214071425499</v>
      </c>
      <c r="E8" s="4">
        <f t="shared" si="1"/>
        <v>549.59367757861412</v>
      </c>
      <c r="F8" s="4">
        <f t="shared" si="1"/>
        <v>718.93772974025762</v>
      </c>
      <c r="G8" s="4">
        <f t="shared" si="1"/>
        <v>244.51862025673498</v>
      </c>
      <c r="H8" s="4">
        <f t="shared" si="1"/>
        <v>344.23073571083239</v>
      </c>
      <c r="I8" s="4">
        <f t="shared" si="1"/>
        <v>486.80487479707875</v>
      </c>
      <c r="J8" s="4">
        <f t="shared" si="1"/>
        <v>650.48255274558596</v>
      </c>
      <c r="K8" s="4">
        <f t="shared" si="1"/>
        <v>876.87508498916372</v>
      </c>
      <c r="L8" s="4">
        <f t="shared" si="1"/>
        <v>286.51940435834592</v>
      </c>
      <c r="M8" s="4">
        <f t="shared" si="1"/>
        <v>409.05404840058753</v>
      </c>
      <c r="N8" s="4">
        <f t="shared" si="1"/>
        <v>569.07872726155733</v>
      </c>
      <c r="O8" s="4">
        <f t="shared" si="1"/>
        <v>749.65867041221327</v>
      </c>
      <c r="P8" s="4">
        <f t="shared" si="1"/>
        <v>1030.6606521931365</v>
      </c>
      <c r="Q8" s="4">
        <f t="shared" si="1"/>
        <v>347.3940471102818</v>
      </c>
      <c r="R8" s="4">
        <f t="shared" si="1"/>
        <v>503.86345602714277</v>
      </c>
      <c r="S8" s="4">
        <f t="shared" si="1"/>
        <v>683.30464265404771</v>
      </c>
      <c r="T8" s="4">
        <f t="shared" si="1"/>
        <v>897.68363485431075</v>
      </c>
      <c r="U8" s="4">
        <f t="shared" si="1"/>
        <v>1255.9446913070356</v>
      </c>
      <c r="V8" s="4">
        <f t="shared" si="1"/>
        <v>403.30445823857974</v>
      </c>
      <c r="W8" s="4">
        <f t="shared" si="1"/>
        <v>595.01606163276892</v>
      </c>
      <c r="X8" s="4">
        <f t="shared" si="1"/>
        <v>788.26116670450892</v>
      </c>
      <c r="Y8" s="7">
        <f t="shared" si="1"/>
        <v>1048.2881960487673</v>
      </c>
      <c r="Z8" s="4">
        <f t="shared" si="1"/>
        <v>1467.0986838387978</v>
      </c>
    </row>
    <row r="9" spans="1:26">
      <c r="A9" s="15">
        <v>500</v>
      </c>
      <c r="B9" s="4">
        <f>(B14/$A14)*$A9</f>
        <v>250.41131257565578</v>
      </c>
      <c r="C9" s="4">
        <f t="shared" ref="C9:Z9" si="2">(C14/$A14)*$A9</f>
        <v>348.32823006798753</v>
      </c>
      <c r="D9" s="4">
        <f t="shared" si="2"/>
        <v>498.39017589281872</v>
      </c>
      <c r="E9" s="4">
        <f t="shared" si="2"/>
        <v>686.99209697326773</v>
      </c>
      <c r="F9" s="4">
        <f t="shared" si="2"/>
        <v>898.67216217532211</v>
      </c>
      <c r="G9" s="4">
        <f t="shared" si="2"/>
        <v>305.64827532091869</v>
      </c>
      <c r="H9" s="4">
        <f t="shared" si="2"/>
        <v>430.28841963854046</v>
      </c>
      <c r="I9" s="4">
        <f t="shared" si="2"/>
        <v>608.5060934963484</v>
      </c>
      <c r="J9" s="4">
        <f t="shared" si="2"/>
        <v>813.10319093198245</v>
      </c>
      <c r="K9" s="4">
        <f t="shared" si="2"/>
        <v>1096.0938562364547</v>
      </c>
      <c r="L9" s="4">
        <f t="shared" si="2"/>
        <v>358.14925544793243</v>
      </c>
      <c r="M9" s="4">
        <f t="shared" si="2"/>
        <v>511.31756050073443</v>
      </c>
      <c r="N9" s="4">
        <f t="shared" si="2"/>
        <v>711.34840907694661</v>
      </c>
      <c r="O9" s="4">
        <f t="shared" si="2"/>
        <v>937.07333801526659</v>
      </c>
      <c r="P9" s="4">
        <f t="shared" si="2"/>
        <v>1288.3258152414205</v>
      </c>
      <c r="Q9" s="4">
        <f t="shared" si="2"/>
        <v>434.24255888785223</v>
      </c>
      <c r="R9" s="4">
        <f t="shared" si="2"/>
        <v>629.82932003392841</v>
      </c>
      <c r="S9" s="4">
        <f t="shared" si="2"/>
        <v>854.13080331755964</v>
      </c>
      <c r="T9" s="4">
        <f t="shared" si="2"/>
        <v>1122.1045435678884</v>
      </c>
      <c r="U9" s="4">
        <f t="shared" si="2"/>
        <v>1569.9308641337946</v>
      </c>
      <c r="V9" s="4">
        <f t="shared" si="2"/>
        <v>504.1305727982247</v>
      </c>
      <c r="W9" s="4">
        <f t="shared" si="2"/>
        <v>743.77007704096116</v>
      </c>
      <c r="X9" s="4">
        <f t="shared" si="2"/>
        <v>985.32645838063615</v>
      </c>
      <c r="Y9" s="7">
        <f t="shared" si="2"/>
        <v>1310.360245060959</v>
      </c>
      <c r="Z9" s="4">
        <f t="shared" si="2"/>
        <v>1833.8733547984971</v>
      </c>
    </row>
    <row r="10" spans="1:26">
      <c r="A10" s="15">
        <v>600</v>
      </c>
      <c r="B10" s="4">
        <f>(B14/$A14)*$A10</f>
        <v>300.49357509078698</v>
      </c>
      <c r="C10" s="4">
        <f t="shared" ref="C10:Z10" si="3">(C14/$A14)*$A10</f>
        <v>417.99387608158503</v>
      </c>
      <c r="D10" s="4">
        <f t="shared" si="3"/>
        <v>598.06821107138239</v>
      </c>
      <c r="E10" s="4">
        <f t="shared" si="3"/>
        <v>824.39051636792124</v>
      </c>
      <c r="F10" s="4">
        <f t="shared" si="3"/>
        <v>1078.4065946103865</v>
      </c>
      <c r="G10" s="4">
        <f t="shared" si="3"/>
        <v>366.77793038510242</v>
      </c>
      <c r="H10" s="4">
        <f t="shared" si="3"/>
        <v>516.34610356624853</v>
      </c>
      <c r="I10" s="4">
        <f t="shared" si="3"/>
        <v>730.2073121956181</v>
      </c>
      <c r="J10" s="4">
        <f t="shared" si="3"/>
        <v>975.72382911837894</v>
      </c>
      <c r="K10" s="4">
        <f t="shared" si="3"/>
        <v>1315.3126274837455</v>
      </c>
      <c r="L10" s="4">
        <f t="shared" si="3"/>
        <v>429.77910653751889</v>
      </c>
      <c r="M10" s="4">
        <f t="shared" si="3"/>
        <v>613.58107260088127</v>
      </c>
      <c r="N10" s="4">
        <f t="shared" si="3"/>
        <v>853.618090892336</v>
      </c>
      <c r="O10" s="4">
        <f t="shared" si="3"/>
        <v>1124.4880056183199</v>
      </c>
      <c r="P10" s="4">
        <f t="shared" si="3"/>
        <v>1545.9909782897046</v>
      </c>
      <c r="Q10" s="4">
        <f t="shared" si="3"/>
        <v>521.09107066542265</v>
      </c>
      <c r="R10" s="4">
        <f t="shared" si="3"/>
        <v>755.79518404071416</v>
      </c>
      <c r="S10" s="4">
        <f t="shared" si="3"/>
        <v>1024.9569639810716</v>
      </c>
      <c r="T10" s="4">
        <f t="shared" si="3"/>
        <v>1346.5254522814662</v>
      </c>
      <c r="U10" s="4">
        <f t="shared" si="3"/>
        <v>1883.9170369605536</v>
      </c>
      <c r="V10" s="4">
        <f t="shared" si="3"/>
        <v>604.95668735786967</v>
      </c>
      <c r="W10" s="4">
        <f t="shared" si="3"/>
        <v>892.5240924491535</v>
      </c>
      <c r="X10" s="4">
        <f t="shared" si="3"/>
        <v>1182.3917500567634</v>
      </c>
      <c r="Y10" s="7">
        <f t="shared" si="3"/>
        <v>1572.4322940731508</v>
      </c>
      <c r="Z10" s="4">
        <f t="shared" si="3"/>
        <v>2200.6480257581966</v>
      </c>
    </row>
    <row r="11" spans="1:26">
      <c r="A11" s="15">
        <v>700</v>
      </c>
      <c r="B11" s="4">
        <f>(B14/$A14)*$A11</f>
        <v>350.57583760591814</v>
      </c>
      <c r="C11" s="4">
        <f t="shared" ref="C11:Z11" si="4">(C14/$A14)*$A11</f>
        <v>487.65952209518252</v>
      </c>
      <c r="D11" s="4">
        <f t="shared" si="4"/>
        <v>697.74624624994613</v>
      </c>
      <c r="E11" s="4">
        <f t="shared" si="4"/>
        <v>961.78893576257474</v>
      </c>
      <c r="F11" s="4">
        <f t="shared" si="4"/>
        <v>1258.141027045451</v>
      </c>
      <c r="G11" s="4">
        <f t="shared" si="4"/>
        <v>427.90758544928616</v>
      </c>
      <c r="H11" s="4">
        <f t="shared" si="4"/>
        <v>602.40378749395666</v>
      </c>
      <c r="I11" s="4">
        <f t="shared" si="4"/>
        <v>851.9085308948878</v>
      </c>
      <c r="J11" s="4">
        <f t="shared" si="4"/>
        <v>1138.3444673047754</v>
      </c>
      <c r="K11" s="4">
        <f t="shared" si="4"/>
        <v>1534.5313987310365</v>
      </c>
      <c r="L11" s="4">
        <f t="shared" si="4"/>
        <v>501.40895762710539</v>
      </c>
      <c r="M11" s="4">
        <f t="shared" si="4"/>
        <v>715.84458470102811</v>
      </c>
      <c r="N11" s="4">
        <f t="shared" si="4"/>
        <v>995.88777270772528</v>
      </c>
      <c r="O11" s="4">
        <f t="shared" si="4"/>
        <v>1311.9026732213733</v>
      </c>
      <c r="P11" s="4">
        <f t="shared" si="4"/>
        <v>1803.6561413379889</v>
      </c>
      <c r="Q11" s="4">
        <f t="shared" si="4"/>
        <v>607.93958244299313</v>
      </c>
      <c r="R11" s="4">
        <f t="shared" si="4"/>
        <v>881.7610480474998</v>
      </c>
      <c r="S11" s="4">
        <f t="shared" si="4"/>
        <v>1195.7831246445835</v>
      </c>
      <c r="T11" s="4">
        <f t="shared" si="4"/>
        <v>1570.946360995044</v>
      </c>
      <c r="U11" s="4">
        <f t="shared" si="4"/>
        <v>2197.9032097873123</v>
      </c>
      <c r="V11" s="4">
        <f t="shared" si="4"/>
        <v>705.78280191751458</v>
      </c>
      <c r="W11" s="4">
        <f t="shared" si="4"/>
        <v>1041.2781078573457</v>
      </c>
      <c r="X11" s="4">
        <f t="shared" si="4"/>
        <v>1379.4570417328905</v>
      </c>
      <c r="Y11" s="7">
        <f t="shared" si="4"/>
        <v>1834.5043430853427</v>
      </c>
      <c r="Z11" s="4">
        <f t="shared" si="4"/>
        <v>2567.4226967178961</v>
      </c>
    </row>
    <row r="12" spans="1:26">
      <c r="A12" s="15">
        <v>800</v>
      </c>
      <c r="B12" s="4">
        <f>(B14/$A14)*$A12</f>
        <v>400.6581001210493</v>
      </c>
      <c r="C12" s="4">
        <f t="shared" ref="C12:Z12" si="5">(C14/$A14)*$A12</f>
        <v>557.32516810878008</v>
      </c>
      <c r="D12" s="4">
        <f t="shared" si="5"/>
        <v>797.42428142850997</v>
      </c>
      <c r="E12" s="4">
        <f t="shared" si="5"/>
        <v>1099.1873551572282</v>
      </c>
      <c r="F12" s="4">
        <f t="shared" si="5"/>
        <v>1437.8754594805152</v>
      </c>
      <c r="G12" s="4">
        <f t="shared" si="5"/>
        <v>489.03724051346995</v>
      </c>
      <c r="H12" s="4">
        <f t="shared" si="5"/>
        <v>688.46147142166478</v>
      </c>
      <c r="I12" s="4">
        <f t="shared" si="5"/>
        <v>973.60974959415751</v>
      </c>
      <c r="J12" s="4">
        <f t="shared" si="5"/>
        <v>1300.9651054911719</v>
      </c>
      <c r="K12" s="4">
        <f t="shared" si="5"/>
        <v>1753.7501699783274</v>
      </c>
      <c r="L12" s="4">
        <f t="shared" si="5"/>
        <v>573.03880871669185</v>
      </c>
      <c r="M12" s="4">
        <f t="shared" si="5"/>
        <v>818.10809680117507</v>
      </c>
      <c r="N12" s="4">
        <f t="shared" si="5"/>
        <v>1138.1574545231147</v>
      </c>
      <c r="O12" s="4">
        <f t="shared" si="5"/>
        <v>1499.3173408244265</v>
      </c>
      <c r="P12" s="4">
        <f t="shared" si="5"/>
        <v>2061.3213043862729</v>
      </c>
      <c r="Q12" s="4">
        <f t="shared" si="5"/>
        <v>694.78809422056361</v>
      </c>
      <c r="R12" s="4">
        <f t="shared" si="5"/>
        <v>1007.7269120542855</v>
      </c>
      <c r="S12" s="4">
        <f t="shared" si="5"/>
        <v>1366.6092853080954</v>
      </c>
      <c r="T12" s="4">
        <f t="shared" si="5"/>
        <v>1795.3672697086215</v>
      </c>
      <c r="U12" s="4">
        <f t="shared" si="5"/>
        <v>2511.8893826140711</v>
      </c>
      <c r="V12" s="4">
        <f t="shared" si="5"/>
        <v>806.60891647715948</v>
      </c>
      <c r="W12" s="4">
        <f t="shared" si="5"/>
        <v>1190.0321232655378</v>
      </c>
      <c r="X12" s="4">
        <f t="shared" si="5"/>
        <v>1576.5223334090178</v>
      </c>
      <c r="Y12" s="7">
        <f t="shared" si="5"/>
        <v>2096.5763920975346</v>
      </c>
      <c r="Z12" s="4">
        <f t="shared" si="5"/>
        <v>2934.1973676775956</v>
      </c>
    </row>
    <row r="13" spans="1:26">
      <c r="A13" s="15">
        <v>900</v>
      </c>
      <c r="B13" s="4">
        <f>(B14/$A14)*$A13</f>
        <v>450.74036263618046</v>
      </c>
      <c r="C13" s="4">
        <f t="shared" ref="C13:Z13" si="6">(C14/$A14)*$A13</f>
        <v>626.99081412237751</v>
      </c>
      <c r="D13" s="4">
        <f t="shared" si="6"/>
        <v>897.1023166070737</v>
      </c>
      <c r="E13" s="4">
        <f t="shared" si="6"/>
        <v>1236.5857745518817</v>
      </c>
      <c r="F13" s="4">
        <f t="shared" si="6"/>
        <v>1617.6098919155797</v>
      </c>
      <c r="G13" s="4">
        <f t="shared" si="6"/>
        <v>550.16689557765369</v>
      </c>
      <c r="H13" s="4">
        <f t="shared" si="6"/>
        <v>774.51915534937291</v>
      </c>
      <c r="I13" s="4">
        <f t="shared" si="6"/>
        <v>1095.3109682934271</v>
      </c>
      <c r="J13" s="4">
        <f t="shared" si="6"/>
        <v>1463.5857436775684</v>
      </c>
      <c r="K13" s="4">
        <f t="shared" si="6"/>
        <v>1972.9689412256182</v>
      </c>
      <c r="L13" s="4">
        <f t="shared" si="6"/>
        <v>644.66865980627836</v>
      </c>
      <c r="M13" s="4">
        <f t="shared" si="6"/>
        <v>920.37160890132191</v>
      </c>
      <c r="N13" s="4">
        <f t="shared" si="6"/>
        <v>1280.4271363385039</v>
      </c>
      <c r="O13" s="4">
        <f t="shared" si="6"/>
        <v>1686.73200842748</v>
      </c>
      <c r="P13" s="4">
        <f t="shared" si="6"/>
        <v>2318.9864674345567</v>
      </c>
      <c r="Q13" s="4">
        <f t="shared" si="6"/>
        <v>781.63660599813397</v>
      </c>
      <c r="R13" s="4">
        <f t="shared" si="6"/>
        <v>1133.6927760610713</v>
      </c>
      <c r="S13" s="4">
        <f t="shared" si="6"/>
        <v>1537.4354459716074</v>
      </c>
      <c r="T13" s="4">
        <f t="shared" si="6"/>
        <v>2019.7881784221993</v>
      </c>
      <c r="U13" s="4">
        <f t="shared" si="6"/>
        <v>2825.8755554408303</v>
      </c>
      <c r="V13" s="4">
        <f t="shared" si="6"/>
        <v>907.4350310368045</v>
      </c>
      <c r="W13" s="4">
        <f t="shared" si="6"/>
        <v>1338.7861386737302</v>
      </c>
      <c r="X13" s="4">
        <f t="shared" si="6"/>
        <v>1773.587625085145</v>
      </c>
      <c r="Y13" s="7">
        <f t="shared" si="6"/>
        <v>2358.6484411097263</v>
      </c>
      <c r="Z13" s="4">
        <f t="shared" si="6"/>
        <v>3300.9720386372946</v>
      </c>
    </row>
    <row r="14" spans="1:26">
      <c r="A14" s="15">
        <v>1000</v>
      </c>
      <c r="B14" s="4">
        <f>442/((A2/H4)^1.3109)</f>
        <v>500.82262515131157</v>
      </c>
      <c r="C14" s="4">
        <f>616/((A2/H4)^1.291)</f>
        <v>696.65646013597507</v>
      </c>
      <c r="D14" s="4">
        <f>880/((A2/H4)^1.3074)</f>
        <v>996.78035178563744</v>
      </c>
      <c r="E14" s="4">
        <f>1213/((A2/H4)^1.3075)</f>
        <v>1373.9841939465355</v>
      </c>
      <c r="F14" s="4">
        <f>1582/((A2/H4)^1.339)</f>
        <v>1797.3443243506442</v>
      </c>
      <c r="G14" s="4">
        <f>539/((A2/H4)^1.3206)</f>
        <v>611.29655064183737</v>
      </c>
      <c r="H14" s="4">
        <f>760/((A2/H4)^1.304)</f>
        <v>860.57683927708092</v>
      </c>
      <c r="I14" s="4">
        <f>1074/((A2/H4)^1.3116)</f>
        <v>1217.0121869926968</v>
      </c>
      <c r="J14" s="4">
        <f>1435/((A2/H4)^1.3124)</f>
        <v>1626.2063818639649</v>
      </c>
      <c r="K14" s="4">
        <f>1927/((A2/H4)^1.3528)</f>
        <v>2192.1877124729094</v>
      </c>
      <c r="L14" s="4">
        <f>631/((A2/H4)^1.3303)</f>
        <v>716.29851089586487</v>
      </c>
      <c r="M14" s="4">
        <f>902/((A2/H4)^1.317)</f>
        <v>1022.6351210014687</v>
      </c>
      <c r="N14" s="4">
        <f>1255/((A2/H4)^1.3159)</f>
        <v>1422.6968181538932</v>
      </c>
      <c r="O14" s="4">
        <f>1653/((A2/H4)^1.3174)</f>
        <v>1874.1466760305332</v>
      </c>
      <c r="P14" s="4">
        <f>2262/((A2/H4)^1.3665)</f>
        <v>2576.651630482841</v>
      </c>
      <c r="Q14" s="4">
        <f>764/((A2/H4)^1.3449)</f>
        <v>868.48511777570445</v>
      </c>
      <c r="R14" s="4">
        <f>1109/((A2/H4)^1.3365)</f>
        <v>1259.6586400678568</v>
      </c>
      <c r="S14" s="4">
        <f>1506/((A2/H4)^1.3222)</f>
        <v>1708.2616066351193</v>
      </c>
      <c r="T14" s="4">
        <f>1978/((A2/H4)^1.3248)</f>
        <v>2244.2090871357768</v>
      </c>
      <c r="U14" s="4">
        <f>2751/((A2/H4)^1.3872)</f>
        <v>3139.8617282675891</v>
      </c>
      <c r="V14" s="4">
        <f>890/((A2/H4)^1.309)</f>
        <v>1008.2611455964494</v>
      </c>
      <c r="W14" s="4">
        <f>1312/((A2/H4)^1.3175)</f>
        <v>1487.5401540819223</v>
      </c>
      <c r="X14" s="4">
        <f>1732/((A2/H4)^1.3544)</f>
        <v>1970.6529167612723</v>
      </c>
      <c r="Y14" s="7">
        <f>2306/((A2/H4)^1.3423)</f>
        <v>2620.7204901219179</v>
      </c>
      <c r="Z14" s="4">
        <f>3224/((A2/H4)^1.353)</f>
        <v>3667.7467095969942</v>
      </c>
    </row>
    <row r="15" spans="1:26">
      <c r="A15" s="15">
        <v>1100</v>
      </c>
      <c r="B15" s="4">
        <f>(B14/$A14)*$A15</f>
        <v>550.90488766644273</v>
      </c>
      <c r="C15" s="4">
        <f t="shared" ref="C15:Z15" si="7">(C14/$A14)*$A15</f>
        <v>766.32210614957251</v>
      </c>
      <c r="D15" s="4">
        <f t="shared" si="7"/>
        <v>1096.4583869642011</v>
      </c>
      <c r="E15" s="4">
        <f t="shared" si="7"/>
        <v>1511.382613341189</v>
      </c>
      <c r="F15" s="4">
        <f t="shared" si="7"/>
        <v>1977.0787567857085</v>
      </c>
      <c r="G15" s="4">
        <f t="shared" si="7"/>
        <v>672.42620570602116</v>
      </c>
      <c r="H15" s="4">
        <f t="shared" si="7"/>
        <v>946.63452320478905</v>
      </c>
      <c r="I15" s="4">
        <f t="shared" si="7"/>
        <v>1338.7134056919665</v>
      </c>
      <c r="J15" s="4">
        <f t="shared" si="7"/>
        <v>1788.8270200503614</v>
      </c>
      <c r="K15" s="4">
        <f t="shared" si="7"/>
        <v>2411.4064837202</v>
      </c>
      <c r="L15" s="4">
        <f t="shared" si="7"/>
        <v>787.92836198545126</v>
      </c>
      <c r="M15" s="4">
        <f t="shared" si="7"/>
        <v>1124.8986331016156</v>
      </c>
      <c r="N15" s="4">
        <f t="shared" si="7"/>
        <v>1564.9664999692825</v>
      </c>
      <c r="O15" s="4">
        <f t="shared" si="7"/>
        <v>2061.5613436335866</v>
      </c>
      <c r="P15" s="4">
        <f t="shared" si="7"/>
        <v>2834.3167935311253</v>
      </c>
      <c r="Q15" s="4">
        <f t="shared" si="7"/>
        <v>955.33362955327493</v>
      </c>
      <c r="R15" s="4">
        <f t="shared" si="7"/>
        <v>1385.6245040746426</v>
      </c>
      <c r="S15" s="4">
        <f t="shared" si="7"/>
        <v>1879.0877672986312</v>
      </c>
      <c r="T15" s="4">
        <f t="shared" si="7"/>
        <v>2468.6299958493546</v>
      </c>
      <c r="U15" s="4">
        <f t="shared" si="7"/>
        <v>3453.8479010943479</v>
      </c>
      <c r="V15" s="4">
        <f t="shared" si="7"/>
        <v>1109.0872601560943</v>
      </c>
      <c r="W15" s="4">
        <f t="shared" si="7"/>
        <v>1636.2941694901147</v>
      </c>
      <c r="X15" s="4">
        <f t="shared" si="7"/>
        <v>2167.7182084373994</v>
      </c>
      <c r="Y15" s="7">
        <f t="shared" si="7"/>
        <v>2882.79253913411</v>
      </c>
      <c r="Z15" s="4">
        <f t="shared" si="7"/>
        <v>4034.5213805566937</v>
      </c>
    </row>
    <row r="16" spans="1:26">
      <c r="A16" s="15">
        <v>1200</v>
      </c>
      <c r="B16" s="4">
        <f>(B14/$A14)*$A16</f>
        <v>600.98715018157395</v>
      </c>
      <c r="C16" s="4">
        <f t="shared" ref="C16:Z16" si="8">(C14/$A14)*$A16</f>
        <v>835.98775216317006</v>
      </c>
      <c r="D16" s="4">
        <f t="shared" si="8"/>
        <v>1196.1364221427648</v>
      </c>
      <c r="E16" s="4">
        <f t="shared" si="8"/>
        <v>1648.7810327358425</v>
      </c>
      <c r="F16" s="4">
        <f t="shared" si="8"/>
        <v>2156.813189220773</v>
      </c>
      <c r="G16" s="4">
        <f t="shared" si="8"/>
        <v>733.55586077020484</v>
      </c>
      <c r="H16" s="4">
        <f t="shared" si="8"/>
        <v>1032.6922071324971</v>
      </c>
      <c r="I16" s="4">
        <f t="shared" si="8"/>
        <v>1460.4146243912362</v>
      </c>
      <c r="J16" s="4">
        <f t="shared" si="8"/>
        <v>1951.4476582367579</v>
      </c>
      <c r="K16" s="4">
        <f t="shared" si="8"/>
        <v>2630.6252549674909</v>
      </c>
      <c r="L16" s="4">
        <f t="shared" si="8"/>
        <v>859.55821307503777</v>
      </c>
      <c r="M16" s="4">
        <f t="shared" si="8"/>
        <v>1227.1621452017625</v>
      </c>
      <c r="N16" s="4">
        <f t="shared" si="8"/>
        <v>1707.236181784672</v>
      </c>
      <c r="O16" s="4">
        <f t="shared" si="8"/>
        <v>2248.9760112366398</v>
      </c>
      <c r="P16" s="4">
        <f t="shared" si="8"/>
        <v>3091.9819565794091</v>
      </c>
      <c r="Q16" s="4">
        <f t="shared" si="8"/>
        <v>1042.1821413308453</v>
      </c>
      <c r="R16" s="4">
        <f t="shared" si="8"/>
        <v>1511.5903680814283</v>
      </c>
      <c r="S16" s="4">
        <f t="shared" si="8"/>
        <v>2049.9139279621431</v>
      </c>
      <c r="T16" s="4">
        <f t="shared" si="8"/>
        <v>2693.0509045629324</v>
      </c>
      <c r="U16" s="4">
        <f t="shared" si="8"/>
        <v>3767.8340739211071</v>
      </c>
      <c r="V16" s="4">
        <f t="shared" si="8"/>
        <v>1209.9133747157393</v>
      </c>
      <c r="W16" s="4">
        <f t="shared" si="8"/>
        <v>1785.048184898307</v>
      </c>
      <c r="X16" s="4">
        <f t="shared" si="8"/>
        <v>2364.7835001135268</v>
      </c>
      <c r="Y16" s="7">
        <f t="shared" si="8"/>
        <v>3144.8645881463017</v>
      </c>
      <c r="Z16" s="4">
        <f t="shared" si="8"/>
        <v>4401.2960515163932</v>
      </c>
    </row>
    <row r="17" spans="1:26">
      <c r="A17" s="15">
        <v>1300</v>
      </c>
      <c r="B17" s="4">
        <f>(B14/$A14)*$A17</f>
        <v>651.06941269670506</v>
      </c>
      <c r="C17" s="4">
        <f t="shared" ref="C17:Z17" si="9">(C14/$A14)*$A17</f>
        <v>905.65339817676761</v>
      </c>
      <c r="D17" s="4">
        <f t="shared" si="9"/>
        <v>1295.8144573213285</v>
      </c>
      <c r="E17" s="4">
        <f t="shared" si="9"/>
        <v>1786.179452130496</v>
      </c>
      <c r="F17" s="4">
        <f t="shared" si="9"/>
        <v>2336.5476216558372</v>
      </c>
      <c r="G17" s="4">
        <f t="shared" si="9"/>
        <v>794.68551583438864</v>
      </c>
      <c r="H17" s="4">
        <f t="shared" si="9"/>
        <v>1118.7498910602053</v>
      </c>
      <c r="I17" s="4">
        <f t="shared" si="9"/>
        <v>1582.1158430905059</v>
      </c>
      <c r="J17" s="4">
        <f t="shared" si="9"/>
        <v>2114.0682964231546</v>
      </c>
      <c r="K17" s="4">
        <f t="shared" si="9"/>
        <v>2849.8440262147819</v>
      </c>
      <c r="L17" s="4">
        <f t="shared" si="9"/>
        <v>931.18806416462428</v>
      </c>
      <c r="M17" s="4">
        <f t="shared" si="9"/>
        <v>1329.4256573019095</v>
      </c>
      <c r="N17" s="4">
        <f t="shared" si="9"/>
        <v>1849.5058636000613</v>
      </c>
      <c r="O17" s="4">
        <f t="shared" si="9"/>
        <v>2436.390678839693</v>
      </c>
      <c r="P17" s="4">
        <f t="shared" si="9"/>
        <v>3349.6471196276934</v>
      </c>
      <c r="Q17" s="4">
        <f t="shared" si="9"/>
        <v>1129.0306531084159</v>
      </c>
      <c r="R17" s="4">
        <f t="shared" si="9"/>
        <v>1637.5562320882138</v>
      </c>
      <c r="S17" s="4">
        <f t="shared" si="9"/>
        <v>2220.7400886256551</v>
      </c>
      <c r="T17" s="4">
        <f t="shared" si="9"/>
        <v>2917.4718132765101</v>
      </c>
      <c r="U17" s="4">
        <f t="shared" si="9"/>
        <v>4081.8202467478659</v>
      </c>
      <c r="V17" s="4">
        <f t="shared" si="9"/>
        <v>1310.7394892753841</v>
      </c>
      <c r="W17" s="4">
        <f t="shared" si="9"/>
        <v>1933.8022003064991</v>
      </c>
      <c r="X17" s="4">
        <f t="shared" si="9"/>
        <v>2561.8487917896541</v>
      </c>
      <c r="Y17" s="7">
        <f t="shared" si="9"/>
        <v>3406.9366371584933</v>
      </c>
      <c r="Z17" s="4">
        <f t="shared" si="9"/>
        <v>4768.0707224760927</v>
      </c>
    </row>
    <row r="18" spans="1:26">
      <c r="A18" s="15">
        <v>1400</v>
      </c>
      <c r="B18" s="4">
        <f>(B14/$A14)*$A18</f>
        <v>701.15167521183628</v>
      </c>
      <c r="C18" s="4">
        <f t="shared" ref="C18:Z18" si="10">(C14/$A14)*$A18</f>
        <v>975.31904419036505</v>
      </c>
      <c r="D18" s="4">
        <f t="shared" si="10"/>
        <v>1395.4924924998923</v>
      </c>
      <c r="E18" s="4">
        <f t="shared" si="10"/>
        <v>1923.5778715251495</v>
      </c>
      <c r="F18" s="4">
        <f t="shared" si="10"/>
        <v>2516.282054090902</v>
      </c>
      <c r="G18" s="4">
        <f t="shared" si="10"/>
        <v>855.81517089857232</v>
      </c>
      <c r="H18" s="4">
        <f t="shared" si="10"/>
        <v>1204.8075749879133</v>
      </c>
      <c r="I18" s="4">
        <f t="shared" si="10"/>
        <v>1703.8170617897756</v>
      </c>
      <c r="J18" s="4">
        <f t="shared" si="10"/>
        <v>2276.6889346095509</v>
      </c>
      <c r="K18" s="4">
        <f t="shared" si="10"/>
        <v>3069.0627974620729</v>
      </c>
      <c r="L18" s="4">
        <f t="shared" si="10"/>
        <v>1002.8179152542108</v>
      </c>
      <c r="M18" s="4">
        <f t="shared" si="10"/>
        <v>1431.6891694020562</v>
      </c>
      <c r="N18" s="4">
        <f t="shared" si="10"/>
        <v>1991.7755454154506</v>
      </c>
      <c r="O18" s="4">
        <f t="shared" si="10"/>
        <v>2623.8053464427467</v>
      </c>
      <c r="P18" s="4">
        <f t="shared" si="10"/>
        <v>3607.3122826759777</v>
      </c>
      <c r="Q18" s="4">
        <f t="shared" si="10"/>
        <v>1215.8791648859863</v>
      </c>
      <c r="R18" s="4">
        <f t="shared" si="10"/>
        <v>1763.5220960949996</v>
      </c>
      <c r="S18" s="4">
        <f t="shared" si="10"/>
        <v>2391.566249289167</v>
      </c>
      <c r="T18" s="4">
        <f t="shared" si="10"/>
        <v>3141.8927219900879</v>
      </c>
      <c r="U18" s="4">
        <f t="shared" si="10"/>
        <v>4395.8064195746247</v>
      </c>
      <c r="V18" s="4">
        <f t="shared" si="10"/>
        <v>1411.5656038350292</v>
      </c>
      <c r="W18" s="4">
        <f t="shared" si="10"/>
        <v>2082.5562157146915</v>
      </c>
      <c r="X18" s="4">
        <f t="shared" si="10"/>
        <v>2758.914083465781</v>
      </c>
      <c r="Y18" s="7">
        <f t="shared" si="10"/>
        <v>3669.0086861706855</v>
      </c>
      <c r="Z18" s="4">
        <f t="shared" si="10"/>
        <v>5134.8453934357922</v>
      </c>
    </row>
    <row r="19" spans="1:26">
      <c r="A19" s="15">
        <v>1500</v>
      </c>
      <c r="B19" s="4">
        <f>(B14/$A14)*$A19</f>
        <v>751.23393772696738</v>
      </c>
      <c r="C19" s="4">
        <f t="shared" ref="C19:Z19" si="11">(C14/$A14)*$A19</f>
        <v>1044.9846902039626</v>
      </c>
      <c r="D19" s="4">
        <f t="shared" si="11"/>
        <v>1495.170527678456</v>
      </c>
      <c r="E19" s="4">
        <f t="shared" si="11"/>
        <v>2060.976290919803</v>
      </c>
      <c r="F19" s="4">
        <f t="shared" si="11"/>
        <v>2696.0164865259662</v>
      </c>
      <c r="G19" s="4">
        <f t="shared" si="11"/>
        <v>916.94482596275611</v>
      </c>
      <c r="H19" s="4">
        <f t="shared" si="11"/>
        <v>1290.8652589156213</v>
      </c>
      <c r="I19" s="4">
        <f t="shared" si="11"/>
        <v>1825.5182804890453</v>
      </c>
      <c r="J19" s="4">
        <f t="shared" si="11"/>
        <v>2439.3095727959476</v>
      </c>
      <c r="K19" s="4">
        <f t="shared" si="11"/>
        <v>3288.2815687093639</v>
      </c>
      <c r="L19" s="4">
        <f t="shared" si="11"/>
        <v>1074.4477663437972</v>
      </c>
      <c r="M19" s="4">
        <f t="shared" si="11"/>
        <v>1533.9526815022032</v>
      </c>
      <c r="N19" s="4">
        <f t="shared" si="11"/>
        <v>2134.0452272308398</v>
      </c>
      <c r="O19" s="4">
        <f t="shared" si="11"/>
        <v>2811.2200140457999</v>
      </c>
      <c r="P19" s="4">
        <f t="shared" si="11"/>
        <v>3864.9774457242615</v>
      </c>
      <c r="Q19" s="4">
        <f t="shared" si="11"/>
        <v>1302.7276766635566</v>
      </c>
      <c r="R19" s="4">
        <f t="shared" si="11"/>
        <v>1889.4879601017853</v>
      </c>
      <c r="S19" s="4">
        <f t="shared" si="11"/>
        <v>2562.3924099526789</v>
      </c>
      <c r="T19" s="4">
        <f t="shared" si="11"/>
        <v>3366.3136307036652</v>
      </c>
      <c r="U19" s="4">
        <f t="shared" si="11"/>
        <v>4709.7925924013834</v>
      </c>
      <c r="V19" s="4">
        <f t="shared" si="11"/>
        <v>1512.3917183946742</v>
      </c>
      <c r="W19" s="4">
        <f t="shared" si="11"/>
        <v>2231.3102311228836</v>
      </c>
      <c r="X19" s="4">
        <f t="shared" si="11"/>
        <v>2955.9793751419083</v>
      </c>
      <c r="Y19" s="7">
        <f t="shared" si="11"/>
        <v>3931.0807351828771</v>
      </c>
      <c r="Z19" s="4">
        <f t="shared" si="11"/>
        <v>5501.6200643954917</v>
      </c>
    </row>
    <row r="20" spans="1:26">
      <c r="A20" s="15">
        <v>1600</v>
      </c>
      <c r="B20" s="4">
        <f>(B14/$A14)*$A20</f>
        <v>801.3162002420986</v>
      </c>
      <c r="C20" s="4">
        <f t="shared" ref="C20:Z20" si="12">(C14/$A14)*$A20</f>
        <v>1114.6503362175602</v>
      </c>
      <c r="D20" s="4">
        <f t="shared" si="12"/>
        <v>1594.8485628570199</v>
      </c>
      <c r="E20" s="4">
        <f t="shared" si="12"/>
        <v>2198.3747103144565</v>
      </c>
      <c r="F20" s="4">
        <f t="shared" si="12"/>
        <v>2875.7509189610305</v>
      </c>
      <c r="G20" s="4">
        <f t="shared" si="12"/>
        <v>978.07448102693991</v>
      </c>
      <c r="H20" s="4">
        <f t="shared" si="12"/>
        <v>1376.9229428433296</v>
      </c>
      <c r="I20" s="4">
        <f t="shared" si="12"/>
        <v>1947.219499188315</v>
      </c>
      <c r="J20" s="4">
        <f t="shared" si="12"/>
        <v>2601.9302109823439</v>
      </c>
      <c r="K20" s="4">
        <f t="shared" si="12"/>
        <v>3507.5003399566549</v>
      </c>
      <c r="L20" s="4">
        <f t="shared" si="12"/>
        <v>1146.0776174333837</v>
      </c>
      <c r="M20" s="4">
        <f t="shared" si="12"/>
        <v>1636.2161936023501</v>
      </c>
      <c r="N20" s="4">
        <f t="shared" si="12"/>
        <v>2276.3149090462293</v>
      </c>
      <c r="O20" s="4">
        <f t="shared" si="12"/>
        <v>2998.6346816488531</v>
      </c>
      <c r="P20" s="4">
        <f t="shared" si="12"/>
        <v>4122.6426087725458</v>
      </c>
      <c r="Q20" s="4">
        <f t="shared" si="12"/>
        <v>1389.5761884411272</v>
      </c>
      <c r="R20" s="4">
        <f t="shared" si="12"/>
        <v>2015.4538241085711</v>
      </c>
      <c r="S20" s="4">
        <f t="shared" si="12"/>
        <v>2733.2185706161908</v>
      </c>
      <c r="T20" s="4">
        <f t="shared" si="12"/>
        <v>3590.734539417243</v>
      </c>
      <c r="U20" s="4">
        <f t="shared" si="12"/>
        <v>5023.7787652281422</v>
      </c>
      <c r="V20" s="4">
        <f t="shared" si="12"/>
        <v>1613.217832954319</v>
      </c>
      <c r="W20" s="4">
        <f t="shared" si="12"/>
        <v>2380.0642465310757</v>
      </c>
      <c r="X20" s="4">
        <f t="shared" si="12"/>
        <v>3153.0446668180357</v>
      </c>
      <c r="Y20" s="7">
        <f t="shared" si="12"/>
        <v>4193.1527841950692</v>
      </c>
      <c r="Z20" s="4">
        <f t="shared" si="12"/>
        <v>5868.3947353551912</v>
      </c>
    </row>
    <row r="21" spans="1:26">
      <c r="A21" s="15">
        <v>1700</v>
      </c>
      <c r="B21" s="4">
        <f>(B14/$A14)*$A21</f>
        <v>851.39846275722971</v>
      </c>
      <c r="C21" s="4">
        <f t="shared" ref="C21:Z21" si="13">(C14/$A14)*$A21</f>
        <v>1184.3159822311575</v>
      </c>
      <c r="D21" s="4">
        <f t="shared" si="13"/>
        <v>1694.5265980355837</v>
      </c>
      <c r="E21" s="4">
        <f t="shared" si="13"/>
        <v>2335.77312970911</v>
      </c>
      <c r="F21" s="4">
        <f t="shared" si="13"/>
        <v>3055.4853513960952</v>
      </c>
      <c r="G21" s="4">
        <f t="shared" si="13"/>
        <v>1039.2041360911237</v>
      </c>
      <c r="H21" s="4">
        <f t="shared" si="13"/>
        <v>1462.9806267710376</v>
      </c>
      <c r="I21" s="4">
        <f t="shared" si="13"/>
        <v>2068.9207178875845</v>
      </c>
      <c r="J21" s="4">
        <f t="shared" si="13"/>
        <v>2764.5508491687406</v>
      </c>
      <c r="K21" s="4">
        <f t="shared" si="13"/>
        <v>3726.7191112039459</v>
      </c>
      <c r="L21" s="4">
        <f t="shared" si="13"/>
        <v>1217.7074685229702</v>
      </c>
      <c r="M21" s="4">
        <f t="shared" si="13"/>
        <v>1738.4797057024969</v>
      </c>
      <c r="N21" s="4">
        <f t="shared" si="13"/>
        <v>2418.5845908616184</v>
      </c>
      <c r="O21" s="4">
        <f t="shared" si="13"/>
        <v>3186.0493492519063</v>
      </c>
      <c r="P21" s="4">
        <f t="shared" si="13"/>
        <v>4380.3077718208297</v>
      </c>
      <c r="Q21" s="4">
        <f t="shared" si="13"/>
        <v>1476.4247002186976</v>
      </c>
      <c r="R21" s="4">
        <f t="shared" si="13"/>
        <v>2141.4196881153566</v>
      </c>
      <c r="S21" s="4">
        <f t="shared" si="13"/>
        <v>2904.0447312797028</v>
      </c>
      <c r="T21" s="4">
        <f t="shared" si="13"/>
        <v>3815.1554481308208</v>
      </c>
      <c r="U21" s="4">
        <f t="shared" si="13"/>
        <v>5337.7649380549019</v>
      </c>
      <c r="V21" s="4">
        <f t="shared" si="13"/>
        <v>1714.043947513964</v>
      </c>
      <c r="W21" s="4">
        <f t="shared" si="13"/>
        <v>2528.8182619392683</v>
      </c>
      <c r="X21" s="4">
        <f t="shared" si="13"/>
        <v>3350.109958494163</v>
      </c>
      <c r="Y21" s="7">
        <f t="shared" si="13"/>
        <v>4455.2248332072604</v>
      </c>
      <c r="Z21" s="4">
        <f t="shared" si="13"/>
        <v>6235.1694063148898</v>
      </c>
    </row>
    <row r="22" spans="1:26">
      <c r="A22" s="15">
        <v>1800</v>
      </c>
      <c r="B22" s="4">
        <f>(B14/$A14)*$A22</f>
        <v>901.48072527236093</v>
      </c>
      <c r="C22" s="4">
        <f t="shared" ref="C22:Z22" si="14">(C14/$A14)*$A22</f>
        <v>1253.981628244755</v>
      </c>
      <c r="D22" s="4">
        <f t="shared" si="14"/>
        <v>1794.2046332141474</v>
      </c>
      <c r="E22" s="4">
        <f t="shared" si="14"/>
        <v>2473.1715491037635</v>
      </c>
      <c r="F22" s="4">
        <f t="shared" si="14"/>
        <v>3235.2197838311595</v>
      </c>
      <c r="G22" s="4">
        <f t="shared" si="14"/>
        <v>1100.3337911553074</v>
      </c>
      <c r="H22" s="4">
        <f t="shared" si="14"/>
        <v>1549.0383106987458</v>
      </c>
      <c r="I22" s="4">
        <f t="shared" si="14"/>
        <v>2190.6219365868542</v>
      </c>
      <c r="J22" s="4">
        <f t="shared" si="14"/>
        <v>2927.1714873551368</v>
      </c>
      <c r="K22" s="4">
        <f t="shared" si="14"/>
        <v>3945.9378824512364</v>
      </c>
      <c r="L22" s="4">
        <f t="shared" si="14"/>
        <v>1289.3373196125567</v>
      </c>
      <c r="M22" s="4">
        <f t="shared" si="14"/>
        <v>1840.7432178026438</v>
      </c>
      <c r="N22" s="4">
        <f t="shared" si="14"/>
        <v>2560.8542726770079</v>
      </c>
      <c r="O22" s="4">
        <f t="shared" si="14"/>
        <v>3373.4640168549599</v>
      </c>
      <c r="P22" s="4">
        <f t="shared" si="14"/>
        <v>4637.9729348691135</v>
      </c>
      <c r="Q22" s="4">
        <f t="shared" si="14"/>
        <v>1563.2732119962679</v>
      </c>
      <c r="R22" s="4">
        <f t="shared" si="14"/>
        <v>2267.3855521221426</v>
      </c>
      <c r="S22" s="4">
        <f t="shared" si="14"/>
        <v>3074.8708919432147</v>
      </c>
      <c r="T22" s="4">
        <f t="shared" si="14"/>
        <v>4039.5763568443986</v>
      </c>
      <c r="U22" s="4">
        <f t="shared" si="14"/>
        <v>5651.7511108816607</v>
      </c>
      <c r="V22" s="4">
        <f t="shared" si="14"/>
        <v>1814.870062073609</v>
      </c>
      <c r="W22" s="4">
        <f t="shared" si="14"/>
        <v>2677.5722773474604</v>
      </c>
      <c r="X22" s="4">
        <f t="shared" si="14"/>
        <v>3547.1752501702899</v>
      </c>
      <c r="Y22" s="7">
        <f t="shared" si="14"/>
        <v>4717.2968822194525</v>
      </c>
      <c r="Z22" s="4">
        <f t="shared" si="14"/>
        <v>6601.9440772745893</v>
      </c>
    </row>
    <row r="23" spans="1:26">
      <c r="A23" s="15">
        <v>1900</v>
      </c>
      <c r="B23" s="4">
        <f>(B14/$A14)*$A23</f>
        <v>951.56298778749203</v>
      </c>
      <c r="C23" s="4">
        <f t="shared" ref="C23:Z23" si="15">(C14/$A14)*$A23</f>
        <v>1323.6472742583526</v>
      </c>
      <c r="D23" s="4">
        <f t="shared" si="15"/>
        <v>1893.8826683927111</v>
      </c>
      <c r="E23" s="4">
        <f t="shared" si="15"/>
        <v>2610.569968498417</v>
      </c>
      <c r="F23" s="4">
        <f t="shared" si="15"/>
        <v>3414.9542162662237</v>
      </c>
      <c r="G23" s="4">
        <f t="shared" si="15"/>
        <v>1161.4634462194911</v>
      </c>
      <c r="H23" s="4">
        <f t="shared" si="15"/>
        <v>1635.0959946264538</v>
      </c>
      <c r="I23" s="4">
        <f t="shared" si="15"/>
        <v>2312.3231552861239</v>
      </c>
      <c r="J23" s="4">
        <f t="shared" si="15"/>
        <v>3089.7921255415336</v>
      </c>
      <c r="K23" s="4">
        <f t="shared" si="15"/>
        <v>4165.1566536985274</v>
      </c>
      <c r="L23" s="4">
        <f t="shared" si="15"/>
        <v>1360.9671707021432</v>
      </c>
      <c r="M23" s="4">
        <f t="shared" si="15"/>
        <v>1943.0067299027908</v>
      </c>
      <c r="N23" s="4">
        <f t="shared" si="15"/>
        <v>2703.1239544923974</v>
      </c>
      <c r="O23" s="4">
        <f t="shared" si="15"/>
        <v>3560.8786844580131</v>
      </c>
      <c r="P23" s="4">
        <f t="shared" si="15"/>
        <v>4895.6380979173982</v>
      </c>
      <c r="Q23" s="4">
        <f t="shared" si="15"/>
        <v>1650.1217237738385</v>
      </c>
      <c r="R23" s="4">
        <f t="shared" si="15"/>
        <v>2393.3514161289281</v>
      </c>
      <c r="S23" s="4">
        <f t="shared" si="15"/>
        <v>3245.6970526067266</v>
      </c>
      <c r="T23" s="4">
        <f t="shared" si="15"/>
        <v>4263.9972655579759</v>
      </c>
      <c r="U23" s="4">
        <f t="shared" si="15"/>
        <v>5965.7372837084195</v>
      </c>
      <c r="V23" s="4">
        <f t="shared" si="15"/>
        <v>1915.6961766332538</v>
      </c>
      <c r="W23" s="4">
        <f t="shared" si="15"/>
        <v>2826.3262927556525</v>
      </c>
      <c r="X23" s="4">
        <f t="shared" si="15"/>
        <v>3744.2405418464173</v>
      </c>
      <c r="Y23" s="7">
        <f t="shared" si="15"/>
        <v>4979.3689312316446</v>
      </c>
      <c r="Z23" s="4">
        <f t="shared" si="15"/>
        <v>6968.7187482342888</v>
      </c>
    </row>
    <row r="24" spans="1:26">
      <c r="A24" s="15">
        <v>2000</v>
      </c>
      <c r="B24" s="4">
        <f>(B14/$A14)*$A24</f>
        <v>1001.6452503026231</v>
      </c>
      <c r="C24" s="4">
        <f t="shared" ref="C24:Z24" si="16">(C14/$A14)*$A24</f>
        <v>1393.3129202719501</v>
      </c>
      <c r="D24" s="4">
        <f t="shared" si="16"/>
        <v>1993.5607035712749</v>
      </c>
      <c r="E24" s="4">
        <f t="shared" si="16"/>
        <v>2747.9683878930709</v>
      </c>
      <c r="F24" s="4">
        <f t="shared" si="16"/>
        <v>3594.6886487012885</v>
      </c>
      <c r="G24" s="4">
        <f t="shared" si="16"/>
        <v>1222.5931012836747</v>
      </c>
      <c r="H24" s="4">
        <f t="shared" si="16"/>
        <v>1721.1536785541618</v>
      </c>
      <c r="I24" s="4">
        <f t="shared" si="16"/>
        <v>2434.0243739853936</v>
      </c>
      <c r="J24" s="4">
        <f t="shared" si="16"/>
        <v>3252.4127637279298</v>
      </c>
      <c r="K24" s="4">
        <f t="shared" si="16"/>
        <v>4384.3754249458188</v>
      </c>
      <c r="L24" s="4">
        <f t="shared" si="16"/>
        <v>1432.5970217917297</v>
      </c>
      <c r="M24" s="4">
        <f t="shared" si="16"/>
        <v>2045.2702420029377</v>
      </c>
      <c r="N24" s="4">
        <f t="shared" si="16"/>
        <v>2845.3936363077864</v>
      </c>
      <c r="O24" s="4">
        <f t="shared" si="16"/>
        <v>3748.2933520610663</v>
      </c>
      <c r="P24" s="4">
        <f t="shared" si="16"/>
        <v>5153.3032609656821</v>
      </c>
      <c r="Q24" s="4">
        <f t="shared" si="16"/>
        <v>1736.9702355514089</v>
      </c>
      <c r="R24" s="4">
        <f t="shared" si="16"/>
        <v>2519.3172801357136</v>
      </c>
      <c r="S24" s="4">
        <f t="shared" si="16"/>
        <v>3416.5232132702386</v>
      </c>
      <c r="T24" s="4">
        <f t="shared" si="16"/>
        <v>4488.4181742715537</v>
      </c>
      <c r="U24" s="4">
        <f t="shared" si="16"/>
        <v>6279.7234565351782</v>
      </c>
      <c r="V24" s="4">
        <f t="shared" si="16"/>
        <v>2016.5222911928988</v>
      </c>
      <c r="W24" s="4">
        <f t="shared" si="16"/>
        <v>2975.0803081638446</v>
      </c>
      <c r="X24" s="4">
        <f t="shared" si="16"/>
        <v>3941.3058335225446</v>
      </c>
      <c r="Y24" s="7">
        <f t="shared" si="16"/>
        <v>5241.4409802438358</v>
      </c>
      <c r="Z24" s="4">
        <f t="shared" si="16"/>
        <v>7335.4934191939883</v>
      </c>
    </row>
    <row r="25" spans="1:26">
      <c r="A25" s="15">
        <v>2100</v>
      </c>
      <c r="B25" s="4">
        <f>(B14/$A14)*$A25</f>
        <v>1051.7275128177544</v>
      </c>
      <c r="C25" s="4">
        <f t="shared" ref="C25:Z25" si="17">(C14/$A14)*$A25</f>
        <v>1462.9785662855477</v>
      </c>
      <c r="D25" s="4">
        <f t="shared" si="17"/>
        <v>2093.2387387498384</v>
      </c>
      <c r="E25" s="4">
        <f t="shared" si="17"/>
        <v>2885.3668072877244</v>
      </c>
      <c r="F25" s="4">
        <f t="shared" si="17"/>
        <v>3774.4230811363527</v>
      </c>
      <c r="G25" s="4">
        <f t="shared" si="17"/>
        <v>1283.7227563478586</v>
      </c>
      <c r="H25" s="4">
        <f t="shared" si="17"/>
        <v>1807.2113624818701</v>
      </c>
      <c r="I25" s="4">
        <f t="shared" si="17"/>
        <v>2555.7255926846633</v>
      </c>
      <c r="J25" s="4">
        <f t="shared" si="17"/>
        <v>3415.0334019143265</v>
      </c>
      <c r="K25" s="4">
        <f t="shared" si="17"/>
        <v>4603.5941961931094</v>
      </c>
      <c r="L25" s="4">
        <f t="shared" si="17"/>
        <v>1504.2268728813162</v>
      </c>
      <c r="M25" s="4">
        <f t="shared" si="17"/>
        <v>2147.5337541030844</v>
      </c>
      <c r="N25" s="4">
        <f t="shared" si="17"/>
        <v>2987.6633181231759</v>
      </c>
      <c r="O25" s="4">
        <f t="shared" si="17"/>
        <v>3935.7080196641195</v>
      </c>
      <c r="P25" s="4">
        <f t="shared" si="17"/>
        <v>5410.9684240139659</v>
      </c>
      <c r="Q25" s="4">
        <f t="shared" si="17"/>
        <v>1823.8187473289795</v>
      </c>
      <c r="R25" s="4">
        <f t="shared" si="17"/>
        <v>2645.2831441424996</v>
      </c>
      <c r="S25" s="4">
        <f t="shared" si="17"/>
        <v>3587.3493739337505</v>
      </c>
      <c r="T25" s="4">
        <f t="shared" si="17"/>
        <v>4712.8390829851314</v>
      </c>
      <c r="U25" s="4">
        <f t="shared" si="17"/>
        <v>6593.709629361937</v>
      </c>
      <c r="V25" s="4">
        <f t="shared" si="17"/>
        <v>2117.3484057525438</v>
      </c>
      <c r="W25" s="4">
        <f t="shared" si="17"/>
        <v>3123.8343235720372</v>
      </c>
      <c r="X25" s="4">
        <f t="shared" si="17"/>
        <v>4138.3711251986715</v>
      </c>
      <c r="Y25" s="7">
        <f t="shared" si="17"/>
        <v>5503.5130292560279</v>
      </c>
      <c r="Z25" s="4">
        <f t="shared" si="17"/>
        <v>7702.2680901536878</v>
      </c>
    </row>
    <row r="26" spans="1:26">
      <c r="A26" s="15">
        <v>2200</v>
      </c>
      <c r="B26" s="4">
        <f>(B14/$A14)*$A26</f>
        <v>1101.8097753328855</v>
      </c>
      <c r="C26" s="4">
        <f t="shared" ref="C26:Z26" si="18">(C14/$A14)*$A26</f>
        <v>1532.644212299145</v>
      </c>
      <c r="D26" s="4">
        <f t="shared" si="18"/>
        <v>2192.9167739284021</v>
      </c>
      <c r="E26" s="4">
        <f t="shared" si="18"/>
        <v>3022.7652266823779</v>
      </c>
      <c r="F26" s="4">
        <f t="shared" si="18"/>
        <v>3954.157513571417</v>
      </c>
      <c r="G26" s="4">
        <f t="shared" si="18"/>
        <v>1344.8524114120423</v>
      </c>
      <c r="H26" s="4">
        <f t="shared" si="18"/>
        <v>1893.2690464095781</v>
      </c>
      <c r="I26" s="4">
        <f t="shared" si="18"/>
        <v>2677.426811383933</v>
      </c>
      <c r="J26" s="4">
        <f t="shared" si="18"/>
        <v>3577.6540401007228</v>
      </c>
      <c r="K26" s="4">
        <f t="shared" si="18"/>
        <v>4822.8129674403999</v>
      </c>
      <c r="L26" s="4">
        <f t="shared" si="18"/>
        <v>1575.8567239709025</v>
      </c>
      <c r="M26" s="4">
        <f t="shared" si="18"/>
        <v>2249.7972662032312</v>
      </c>
      <c r="N26" s="4">
        <f t="shared" si="18"/>
        <v>3129.932999938565</v>
      </c>
      <c r="O26" s="4">
        <f t="shared" si="18"/>
        <v>4123.1226872671732</v>
      </c>
      <c r="P26" s="4">
        <f t="shared" si="18"/>
        <v>5668.6335870622506</v>
      </c>
      <c r="Q26" s="4">
        <f t="shared" si="18"/>
        <v>1910.6672591065499</v>
      </c>
      <c r="R26" s="4">
        <f t="shared" si="18"/>
        <v>2771.2490081492851</v>
      </c>
      <c r="S26" s="4">
        <f t="shared" si="18"/>
        <v>3758.1755345972624</v>
      </c>
      <c r="T26" s="4">
        <f t="shared" si="18"/>
        <v>4937.2599916987092</v>
      </c>
      <c r="U26" s="4">
        <f t="shared" si="18"/>
        <v>6907.6958021886958</v>
      </c>
      <c r="V26" s="4">
        <f t="shared" si="18"/>
        <v>2218.1745203121886</v>
      </c>
      <c r="W26" s="4">
        <f t="shared" si="18"/>
        <v>3272.5883389802293</v>
      </c>
      <c r="X26" s="4">
        <f t="shared" si="18"/>
        <v>4335.4364168747989</v>
      </c>
      <c r="Y26" s="7">
        <f t="shared" si="18"/>
        <v>5765.5850782682201</v>
      </c>
      <c r="Z26" s="4">
        <f t="shared" si="18"/>
        <v>8069.0427611133873</v>
      </c>
    </row>
    <row r="27" spans="1:26">
      <c r="A27" s="15">
        <v>2300</v>
      </c>
      <c r="B27" s="4">
        <f>(B14/$A14)*$A27</f>
        <v>1151.8920378480166</v>
      </c>
      <c r="C27" s="4">
        <f t="shared" ref="C27:Z27" si="19">(C14/$A14)*$A27</f>
        <v>1602.3098583127426</v>
      </c>
      <c r="D27" s="4">
        <f t="shared" si="19"/>
        <v>2292.5948091069658</v>
      </c>
      <c r="E27" s="4">
        <f t="shared" si="19"/>
        <v>3160.1636460770314</v>
      </c>
      <c r="F27" s="4">
        <f t="shared" si="19"/>
        <v>4133.8919460064817</v>
      </c>
      <c r="G27" s="4">
        <f t="shared" si="19"/>
        <v>1405.982066476226</v>
      </c>
      <c r="H27" s="4">
        <f t="shared" si="19"/>
        <v>1979.3267303372861</v>
      </c>
      <c r="I27" s="4">
        <f t="shared" si="19"/>
        <v>2799.1280300832027</v>
      </c>
      <c r="J27" s="4">
        <f t="shared" si="19"/>
        <v>3740.2746782871195</v>
      </c>
      <c r="K27" s="4">
        <f t="shared" si="19"/>
        <v>5042.0317386876914</v>
      </c>
      <c r="L27" s="4">
        <f t="shared" si="19"/>
        <v>1647.486575060489</v>
      </c>
      <c r="M27" s="4">
        <f t="shared" si="19"/>
        <v>2352.0607783033784</v>
      </c>
      <c r="N27" s="4">
        <f t="shared" si="19"/>
        <v>3272.2026817539545</v>
      </c>
      <c r="O27" s="4">
        <f t="shared" si="19"/>
        <v>4310.5373548702264</v>
      </c>
      <c r="P27" s="4">
        <f t="shared" si="19"/>
        <v>5926.2987501105345</v>
      </c>
      <c r="Q27" s="4">
        <f t="shared" si="19"/>
        <v>1997.5157708841202</v>
      </c>
      <c r="R27" s="4">
        <f t="shared" si="19"/>
        <v>2897.2148721560707</v>
      </c>
      <c r="S27" s="4">
        <f t="shared" si="19"/>
        <v>3929.0016952607743</v>
      </c>
      <c r="T27" s="4">
        <f t="shared" si="19"/>
        <v>5161.680900412287</v>
      </c>
      <c r="U27" s="4">
        <f t="shared" si="19"/>
        <v>7221.6819750154555</v>
      </c>
      <c r="V27" s="4">
        <f t="shared" si="19"/>
        <v>2319.0006348718339</v>
      </c>
      <c r="W27" s="4">
        <f t="shared" si="19"/>
        <v>3421.3423543884214</v>
      </c>
      <c r="X27" s="4">
        <f t="shared" si="19"/>
        <v>4532.5017085509262</v>
      </c>
      <c r="Y27" s="7">
        <f t="shared" si="19"/>
        <v>6027.6571272804113</v>
      </c>
      <c r="Z27" s="4">
        <f t="shared" si="19"/>
        <v>8435.8174320730868</v>
      </c>
    </row>
    <row r="28" spans="1:26">
      <c r="A28" s="15">
        <v>2400</v>
      </c>
      <c r="B28" s="4">
        <f>(B14/$A14)*$A28</f>
        <v>1201.9743003631479</v>
      </c>
      <c r="C28" s="4">
        <f t="shared" ref="C28:Z28" si="20">(C14/$A14)*$A28</f>
        <v>1671.9755043263401</v>
      </c>
      <c r="D28" s="4">
        <f t="shared" si="20"/>
        <v>2392.2728442855296</v>
      </c>
      <c r="E28" s="4">
        <f t="shared" si="20"/>
        <v>3297.5620654716849</v>
      </c>
      <c r="F28" s="4">
        <f t="shared" si="20"/>
        <v>4313.626378441546</v>
      </c>
      <c r="G28" s="4">
        <f t="shared" si="20"/>
        <v>1467.1117215404097</v>
      </c>
      <c r="H28" s="4">
        <f t="shared" si="20"/>
        <v>2065.3844142649941</v>
      </c>
      <c r="I28" s="4">
        <f t="shared" si="20"/>
        <v>2920.8292487824724</v>
      </c>
      <c r="J28" s="4">
        <f t="shared" si="20"/>
        <v>3902.8953164735158</v>
      </c>
      <c r="K28" s="4">
        <f t="shared" si="20"/>
        <v>5261.2505099349819</v>
      </c>
      <c r="L28" s="4">
        <f t="shared" si="20"/>
        <v>1719.1164261500755</v>
      </c>
      <c r="M28" s="4">
        <f t="shared" si="20"/>
        <v>2454.3242904035251</v>
      </c>
      <c r="N28" s="4">
        <f t="shared" si="20"/>
        <v>3414.472363569344</v>
      </c>
      <c r="O28" s="4">
        <f t="shared" si="20"/>
        <v>4497.9520224732796</v>
      </c>
      <c r="P28" s="4">
        <f t="shared" si="20"/>
        <v>6183.9639131588183</v>
      </c>
      <c r="Q28" s="4">
        <f t="shared" si="20"/>
        <v>2084.3642826616906</v>
      </c>
      <c r="R28" s="4">
        <f t="shared" si="20"/>
        <v>3023.1807361628566</v>
      </c>
      <c r="S28" s="4">
        <f t="shared" si="20"/>
        <v>4099.8278559242863</v>
      </c>
      <c r="T28" s="4">
        <f t="shared" si="20"/>
        <v>5386.1018091258647</v>
      </c>
      <c r="U28" s="4">
        <f t="shared" si="20"/>
        <v>7535.6681478422142</v>
      </c>
      <c r="V28" s="4">
        <f t="shared" si="20"/>
        <v>2419.8267494314787</v>
      </c>
      <c r="W28" s="4">
        <f t="shared" si="20"/>
        <v>3570.096369796614</v>
      </c>
      <c r="X28" s="4">
        <f t="shared" si="20"/>
        <v>4729.5670002270535</v>
      </c>
      <c r="Y28" s="7">
        <f t="shared" si="20"/>
        <v>6289.7291762926034</v>
      </c>
      <c r="Z28" s="4">
        <f t="shared" si="20"/>
        <v>8802.5921030327863</v>
      </c>
    </row>
    <row r="29" spans="1:26">
      <c r="A29" s="15">
        <v>2500</v>
      </c>
      <c r="B29" s="4">
        <f>(B14/$A14)*$A29</f>
        <v>1252.056562878279</v>
      </c>
      <c r="C29" s="4">
        <f t="shared" ref="C29:Z29" si="21">(C14/$A14)*$A29</f>
        <v>1741.6411503399377</v>
      </c>
      <c r="D29" s="4">
        <f t="shared" si="21"/>
        <v>2491.9508794640933</v>
      </c>
      <c r="E29" s="4">
        <f t="shared" si="21"/>
        <v>3434.9604848663384</v>
      </c>
      <c r="F29" s="4">
        <f t="shared" si="21"/>
        <v>4493.3608108766102</v>
      </c>
      <c r="G29" s="4">
        <f t="shared" si="21"/>
        <v>1528.2413766045936</v>
      </c>
      <c r="H29" s="4">
        <f t="shared" si="21"/>
        <v>2151.4420981927024</v>
      </c>
      <c r="I29" s="4">
        <f t="shared" si="21"/>
        <v>3042.5304674817421</v>
      </c>
      <c r="J29" s="4">
        <f t="shared" si="21"/>
        <v>4065.5159546599125</v>
      </c>
      <c r="K29" s="4">
        <f t="shared" si="21"/>
        <v>5480.4692811822733</v>
      </c>
      <c r="L29" s="4">
        <f t="shared" si="21"/>
        <v>1790.746277239662</v>
      </c>
      <c r="M29" s="4">
        <f t="shared" si="21"/>
        <v>2556.5878025036718</v>
      </c>
      <c r="N29" s="4">
        <f t="shared" si="21"/>
        <v>3556.742045384733</v>
      </c>
      <c r="O29" s="4">
        <f t="shared" si="21"/>
        <v>4685.3666900763328</v>
      </c>
      <c r="P29" s="4">
        <f t="shared" si="21"/>
        <v>6441.629076207103</v>
      </c>
      <c r="Q29" s="4">
        <f t="shared" si="21"/>
        <v>2171.212794439261</v>
      </c>
      <c r="R29" s="4">
        <f t="shared" si="21"/>
        <v>3149.1466001696422</v>
      </c>
      <c r="S29" s="4">
        <f t="shared" si="21"/>
        <v>4270.6540165877977</v>
      </c>
      <c r="T29" s="4">
        <f t="shared" si="21"/>
        <v>5610.5227178394425</v>
      </c>
      <c r="U29" s="4">
        <f t="shared" si="21"/>
        <v>7849.654320668973</v>
      </c>
      <c r="V29" s="4">
        <f t="shared" si="21"/>
        <v>2520.6528639911235</v>
      </c>
      <c r="W29" s="4">
        <f t="shared" si="21"/>
        <v>3718.8503852048061</v>
      </c>
      <c r="X29" s="4">
        <f t="shared" si="21"/>
        <v>4926.6322919031809</v>
      </c>
      <c r="Y29" s="7">
        <f t="shared" si="21"/>
        <v>6551.8012253047955</v>
      </c>
      <c r="Z29" s="4">
        <f t="shared" si="21"/>
        <v>9169.3667739924858</v>
      </c>
    </row>
    <row r="30" spans="1:26">
      <c r="A30" s="15">
        <v>2600</v>
      </c>
      <c r="B30" s="4">
        <f>(B14/$A14)*$A30</f>
        <v>1302.1388253934101</v>
      </c>
      <c r="C30" s="4">
        <f t="shared" ref="C30:Z30" si="22">(C14/$A14)*$A30</f>
        <v>1811.3067963535352</v>
      </c>
      <c r="D30" s="4">
        <f t="shared" si="22"/>
        <v>2591.628914642657</v>
      </c>
      <c r="E30" s="4">
        <f t="shared" si="22"/>
        <v>3572.3589042609919</v>
      </c>
      <c r="F30" s="4">
        <f t="shared" si="22"/>
        <v>4673.0952433116745</v>
      </c>
      <c r="G30" s="4">
        <f t="shared" si="22"/>
        <v>1589.3710316687773</v>
      </c>
      <c r="H30" s="4">
        <f t="shared" si="22"/>
        <v>2237.4997821204106</v>
      </c>
      <c r="I30" s="4">
        <f t="shared" si="22"/>
        <v>3164.2316861810118</v>
      </c>
      <c r="J30" s="4">
        <f t="shared" si="22"/>
        <v>4228.1365928463092</v>
      </c>
      <c r="K30" s="4">
        <f t="shared" si="22"/>
        <v>5699.6880524295639</v>
      </c>
      <c r="L30" s="4">
        <f t="shared" si="22"/>
        <v>1862.3761283292486</v>
      </c>
      <c r="M30" s="4">
        <f t="shared" si="22"/>
        <v>2658.851314603819</v>
      </c>
      <c r="N30" s="4">
        <f t="shared" si="22"/>
        <v>3699.0117272001226</v>
      </c>
      <c r="O30" s="4">
        <f t="shared" si="22"/>
        <v>4872.781357679386</v>
      </c>
      <c r="P30" s="4">
        <f t="shared" si="22"/>
        <v>6699.2942392553869</v>
      </c>
      <c r="Q30" s="4">
        <f t="shared" si="22"/>
        <v>2258.0613062168318</v>
      </c>
      <c r="R30" s="4">
        <f t="shared" si="22"/>
        <v>3275.1124641764277</v>
      </c>
      <c r="S30" s="4">
        <f t="shared" si="22"/>
        <v>4441.4801772513101</v>
      </c>
      <c r="T30" s="4">
        <f t="shared" si="22"/>
        <v>5834.9436265530203</v>
      </c>
      <c r="U30" s="4">
        <f t="shared" si="22"/>
        <v>8163.6404934957318</v>
      </c>
      <c r="V30" s="4">
        <f t="shared" si="22"/>
        <v>2621.4789785507683</v>
      </c>
      <c r="W30" s="4">
        <f t="shared" si="22"/>
        <v>3867.6044006129982</v>
      </c>
      <c r="X30" s="4">
        <f t="shared" si="22"/>
        <v>5123.6975835793082</v>
      </c>
      <c r="Y30" s="7">
        <f t="shared" si="22"/>
        <v>6813.8732743169867</v>
      </c>
      <c r="Z30" s="4">
        <f t="shared" si="22"/>
        <v>9536.1414449521853</v>
      </c>
    </row>
    <row r="31" spans="1:26">
      <c r="A31" s="15">
        <v>2700</v>
      </c>
      <c r="B31" s="4">
        <f>(B14/$A14)*$A31</f>
        <v>1352.2210879085412</v>
      </c>
      <c r="C31" s="4">
        <f t="shared" ref="C31:Z31" si="23">(C14/$A14)*$A31</f>
        <v>1880.9724423671325</v>
      </c>
      <c r="D31" s="4">
        <f t="shared" si="23"/>
        <v>2691.3069498212208</v>
      </c>
      <c r="E31" s="4">
        <f t="shared" si="23"/>
        <v>3709.7573236556455</v>
      </c>
      <c r="F31" s="4">
        <f t="shared" si="23"/>
        <v>4852.8296757467397</v>
      </c>
      <c r="G31" s="4">
        <f t="shared" si="23"/>
        <v>1650.500686732961</v>
      </c>
      <c r="H31" s="4">
        <f t="shared" si="23"/>
        <v>2323.5574660481184</v>
      </c>
      <c r="I31" s="4">
        <f t="shared" si="23"/>
        <v>3285.9329048802815</v>
      </c>
      <c r="J31" s="4">
        <f t="shared" si="23"/>
        <v>4390.757231032705</v>
      </c>
      <c r="K31" s="4">
        <f t="shared" si="23"/>
        <v>5918.9068236768553</v>
      </c>
      <c r="L31" s="4">
        <f t="shared" si="23"/>
        <v>1934.0059794188351</v>
      </c>
      <c r="M31" s="4">
        <f t="shared" si="23"/>
        <v>2761.1148267039657</v>
      </c>
      <c r="N31" s="4">
        <f t="shared" si="23"/>
        <v>3841.2814090155116</v>
      </c>
      <c r="O31" s="4">
        <f t="shared" si="23"/>
        <v>5060.1960252824392</v>
      </c>
      <c r="P31" s="4">
        <f t="shared" si="23"/>
        <v>6956.9594023036707</v>
      </c>
      <c r="Q31" s="4">
        <f t="shared" si="23"/>
        <v>2344.9098179944021</v>
      </c>
      <c r="R31" s="4">
        <f t="shared" si="23"/>
        <v>3401.0783281832137</v>
      </c>
      <c r="S31" s="4">
        <f t="shared" si="23"/>
        <v>4612.3063379148225</v>
      </c>
      <c r="T31" s="4">
        <f t="shared" si="23"/>
        <v>6059.3645352665981</v>
      </c>
      <c r="U31" s="4">
        <f t="shared" si="23"/>
        <v>8477.6266663224906</v>
      </c>
      <c r="V31" s="4">
        <f t="shared" si="23"/>
        <v>2722.3050931104135</v>
      </c>
      <c r="W31" s="4">
        <f t="shared" si="23"/>
        <v>4016.3584160211904</v>
      </c>
      <c r="X31" s="4">
        <f t="shared" si="23"/>
        <v>5320.7628752554356</v>
      </c>
      <c r="Y31" s="7">
        <f t="shared" si="23"/>
        <v>7075.9453233291788</v>
      </c>
      <c r="Z31" s="4">
        <f t="shared" si="23"/>
        <v>9902.9161159118848</v>
      </c>
    </row>
    <row r="32" spans="1:26">
      <c r="A32" s="15">
        <v>2800</v>
      </c>
      <c r="B32" s="4">
        <f>(B14/$A14)*$A32</f>
        <v>1402.3033504236726</v>
      </c>
      <c r="C32" s="4">
        <f t="shared" ref="C32:Z32" si="24">(C14/$A14)*$A32</f>
        <v>1950.6380883807301</v>
      </c>
      <c r="D32" s="4">
        <f t="shared" si="24"/>
        <v>2790.9849849997845</v>
      </c>
      <c r="E32" s="4">
        <f t="shared" si="24"/>
        <v>3847.155743050299</v>
      </c>
      <c r="F32" s="4">
        <f t="shared" si="24"/>
        <v>5032.5641081818039</v>
      </c>
      <c r="G32" s="4">
        <f t="shared" si="24"/>
        <v>1711.6303417971446</v>
      </c>
      <c r="H32" s="4">
        <f t="shared" si="24"/>
        <v>2409.6151499758266</v>
      </c>
      <c r="I32" s="4">
        <f t="shared" si="24"/>
        <v>3407.6341235795512</v>
      </c>
      <c r="J32" s="4">
        <f t="shared" si="24"/>
        <v>4553.3778692191017</v>
      </c>
      <c r="K32" s="4">
        <f t="shared" si="24"/>
        <v>6138.1255949241458</v>
      </c>
      <c r="L32" s="4">
        <f t="shared" si="24"/>
        <v>2005.6358305084216</v>
      </c>
      <c r="M32" s="4">
        <f t="shared" si="24"/>
        <v>2863.3783388041124</v>
      </c>
      <c r="N32" s="4">
        <f t="shared" si="24"/>
        <v>3983.5510908309011</v>
      </c>
      <c r="O32" s="4">
        <f t="shared" si="24"/>
        <v>5247.6106928854933</v>
      </c>
      <c r="P32" s="4">
        <f t="shared" si="24"/>
        <v>7214.6245653519554</v>
      </c>
      <c r="Q32" s="4">
        <f t="shared" si="24"/>
        <v>2431.7583297719725</v>
      </c>
      <c r="R32" s="4">
        <f t="shared" si="24"/>
        <v>3527.0441921899992</v>
      </c>
      <c r="S32" s="4">
        <f t="shared" si="24"/>
        <v>4783.132498578334</v>
      </c>
      <c r="T32" s="4">
        <f t="shared" si="24"/>
        <v>6283.7854439801758</v>
      </c>
      <c r="U32" s="4">
        <f t="shared" si="24"/>
        <v>8791.6128391492493</v>
      </c>
      <c r="V32" s="4">
        <f t="shared" si="24"/>
        <v>2823.1312076700583</v>
      </c>
      <c r="W32" s="4">
        <f t="shared" si="24"/>
        <v>4165.1124314293829</v>
      </c>
      <c r="X32" s="4">
        <f t="shared" si="24"/>
        <v>5517.828166931562</v>
      </c>
      <c r="Y32" s="7">
        <f t="shared" si="24"/>
        <v>7338.0173723413709</v>
      </c>
      <c r="Z32" s="4">
        <f t="shared" si="24"/>
        <v>10269.690786871584</v>
      </c>
    </row>
    <row r="33" spans="1:26">
      <c r="A33" s="15">
        <v>2900</v>
      </c>
      <c r="B33" s="4">
        <f>(B14/$A14)*$A33</f>
        <v>1452.3856129388037</v>
      </c>
      <c r="C33" s="4">
        <f t="shared" ref="C33:Z33" si="25">(C14/$A14)*$A33</f>
        <v>2020.3037343943276</v>
      </c>
      <c r="D33" s="4">
        <f t="shared" si="25"/>
        <v>2890.6630201783482</v>
      </c>
      <c r="E33" s="4">
        <f t="shared" si="25"/>
        <v>3984.5541624449525</v>
      </c>
      <c r="F33" s="4">
        <f t="shared" si="25"/>
        <v>5212.2985406168682</v>
      </c>
      <c r="G33" s="4">
        <f t="shared" si="25"/>
        <v>1772.7599968613285</v>
      </c>
      <c r="H33" s="4">
        <f t="shared" si="25"/>
        <v>2495.6728339035349</v>
      </c>
      <c r="I33" s="4">
        <f t="shared" si="25"/>
        <v>3529.3353422788209</v>
      </c>
      <c r="J33" s="4">
        <f t="shared" si="25"/>
        <v>4715.9985074054985</v>
      </c>
      <c r="K33" s="4">
        <f t="shared" si="25"/>
        <v>6357.3443661714364</v>
      </c>
      <c r="L33" s="4">
        <f t="shared" si="25"/>
        <v>2077.2656815980081</v>
      </c>
      <c r="M33" s="4">
        <f t="shared" si="25"/>
        <v>2965.6418509042596</v>
      </c>
      <c r="N33" s="4">
        <f t="shared" si="25"/>
        <v>4125.8207726462906</v>
      </c>
      <c r="O33" s="4">
        <f t="shared" si="25"/>
        <v>5435.0253604885465</v>
      </c>
      <c r="P33" s="4">
        <f t="shared" si="25"/>
        <v>7472.2897284002393</v>
      </c>
      <c r="Q33" s="4">
        <f t="shared" si="25"/>
        <v>2518.6068415495429</v>
      </c>
      <c r="R33" s="4">
        <f t="shared" si="25"/>
        <v>3653.0100561967852</v>
      </c>
      <c r="S33" s="4">
        <f t="shared" si="25"/>
        <v>4953.9586592418455</v>
      </c>
      <c r="T33" s="4">
        <f t="shared" si="25"/>
        <v>6508.2063526937527</v>
      </c>
      <c r="U33" s="4">
        <f t="shared" si="25"/>
        <v>9105.5990119760081</v>
      </c>
      <c r="V33" s="4">
        <f t="shared" si="25"/>
        <v>2923.9573222297031</v>
      </c>
      <c r="W33" s="4">
        <f t="shared" si="25"/>
        <v>4313.8664468375746</v>
      </c>
      <c r="X33" s="4">
        <f t="shared" si="25"/>
        <v>5714.8934586076894</v>
      </c>
      <c r="Y33" s="7">
        <f t="shared" si="25"/>
        <v>7600.0894213535621</v>
      </c>
      <c r="Z33" s="4">
        <f t="shared" si="25"/>
        <v>10636.465457831284</v>
      </c>
    </row>
    <row r="34" spans="1:26">
      <c r="A34" s="15">
        <v>3000</v>
      </c>
      <c r="B34" s="4">
        <f>(B14/$A14)*$A34</f>
        <v>1502.4678754539348</v>
      </c>
      <c r="C34" s="4">
        <f t="shared" ref="C34:Z34" si="26">(C14/$A14)*$A34</f>
        <v>2089.9693804079252</v>
      </c>
      <c r="D34" s="4">
        <f t="shared" si="26"/>
        <v>2990.341055356912</v>
      </c>
      <c r="E34" s="4">
        <f t="shared" si="26"/>
        <v>4121.952581839606</v>
      </c>
      <c r="F34" s="4">
        <f t="shared" si="26"/>
        <v>5392.0329730519325</v>
      </c>
      <c r="G34" s="4">
        <f t="shared" si="26"/>
        <v>1833.8896519255122</v>
      </c>
      <c r="H34" s="4">
        <f t="shared" si="26"/>
        <v>2581.7305178312427</v>
      </c>
      <c r="I34" s="4">
        <f t="shared" si="26"/>
        <v>3651.0365609780906</v>
      </c>
      <c r="J34" s="4">
        <f t="shared" si="26"/>
        <v>4878.6191455918952</v>
      </c>
      <c r="K34" s="4">
        <f t="shared" si="26"/>
        <v>6576.5631374187278</v>
      </c>
      <c r="L34" s="4">
        <f t="shared" si="26"/>
        <v>2148.8955326875944</v>
      </c>
      <c r="M34" s="4">
        <f t="shared" si="26"/>
        <v>3067.9053630044064</v>
      </c>
      <c r="N34" s="4">
        <f t="shared" si="26"/>
        <v>4268.0904544616797</v>
      </c>
      <c r="O34" s="4">
        <f t="shared" si="26"/>
        <v>5622.4400280915997</v>
      </c>
      <c r="P34" s="4">
        <f t="shared" si="26"/>
        <v>7729.9548914485231</v>
      </c>
      <c r="Q34" s="4">
        <f t="shared" si="26"/>
        <v>2605.4553533271132</v>
      </c>
      <c r="R34" s="4">
        <f t="shared" si="26"/>
        <v>3778.9759202035707</v>
      </c>
      <c r="S34" s="4">
        <f t="shared" si="26"/>
        <v>5124.7848199053578</v>
      </c>
      <c r="T34" s="4">
        <f t="shared" si="26"/>
        <v>6732.6272614073305</v>
      </c>
      <c r="U34" s="4">
        <f t="shared" si="26"/>
        <v>9419.5851848027669</v>
      </c>
      <c r="V34" s="4">
        <f t="shared" si="26"/>
        <v>3024.7834367893483</v>
      </c>
      <c r="W34" s="4">
        <f t="shared" si="26"/>
        <v>4462.6204622457672</v>
      </c>
      <c r="X34" s="4">
        <f t="shared" si="26"/>
        <v>5911.9587502838167</v>
      </c>
      <c r="Y34" s="7">
        <f t="shared" si="26"/>
        <v>7862.1614703657542</v>
      </c>
      <c r="Z34" s="4">
        <f t="shared" si="26"/>
        <v>11003.240128790983</v>
      </c>
    </row>
    <row r="35" spans="1:26" hidden="1"/>
    <row r="36" spans="1:26" hidden="1"/>
    <row r="37" spans="1:26" hidden="1"/>
    <row r="38" spans="1:26" hidden="1"/>
    <row r="39" spans="1:26" hidden="1"/>
    <row r="40" spans="1:26" hidden="1"/>
    <row r="41" spans="1:26" hidden="1"/>
    <row r="42" spans="1:26" hidden="1"/>
    <row r="43" spans="1:26" hidden="1"/>
    <row r="44" spans="1:26" hidden="1"/>
    <row r="45" spans="1:26" hidden="1"/>
    <row r="46" spans="1:26" hidden="1"/>
    <row r="47" spans="1:26" hidden="1"/>
    <row r="48" spans="1:26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20">
    <mergeCell ref="A1:Z1"/>
    <mergeCell ref="B2:C2"/>
    <mergeCell ref="D2:E2"/>
    <mergeCell ref="F2:G2"/>
    <mergeCell ref="H2:I2"/>
    <mergeCell ref="A2:A4"/>
    <mergeCell ref="B4:C4"/>
    <mergeCell ref="D4:E4"/>
    <mergeCell ref="F4:G4"/>
    <mergeCell ref="H4:I4"/>
    <mergeCell ref="V5:Z5"/>
    <mergeCell ref="B5:F5"/>
    <mergeCell ref="G5:K5"/>
    <mergeCell ref="L5:P5"/>
    <mergeCell ref="Q5:U5"/>
    <mergeCell ref="J2:Z4"/>
    <mergeCell ref="B3:C3"/>
    <mergeCell ref="D3:E3"/>
    <mergeCell ref="F3:G3"/>
    <mergeCell ref="H3:I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4"/>
  <sheetViews>
    <sheetView showRowColHeaders="0" zoomScale="70" zoomScaleNormal="70" workbookViewId="0">
      <selection sqref="A1:Z1"/>
    </sheetView>
  </sheetViews>
  <sheetFormatPr defaultColWidth="0" defaultRowHeight="15.75" zeroHeight="1"/>
  <cols>
    <col min="1" max="3" width="5.5" bestFit="1" customWidth="1"/>
    <col min="4" max="6" width="6.5" bestFit="1" customWidth="1"/>
    <col min="7" max="8" width="5.5" bestFit="1" customWidth="1"/>
    <col min="9" max="11" width="6.5" bestFit="1" customWidth="1"/>
    <col min="12" max="12" width="5.5" bestFit="1" customWidth="1"/>
    <col min="13" max="16" width="6.5" bestFit="1" customWidth="1"/>
    <col min="17" max="17" width="5.5" bestFit="1" customWidth="1"/>
    <col min="18" max="25" width="6.5" bestFit="1" customWidth="1"/>
    <col min="26" max="26" width="6.5" customWidth="1"/>
  </cols>
  <sheetData>
    <row r="1" spans="1:26" ht="31.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50.25" customHeight="1">
      <c r="A2" s="31">
        <v>50</v>
      </c>
      <c r="B2" s="32" t="s">
        <v>3</v>
      </c>
      <c r="C2" s="32"/>
      <c r="D2" s="32" t="s">
        <v>4</v>
      </c>
      <c r="E2" s="32"/>
      <c r="F2" s="32" t="s">
        <v>5</v>
      </c>
      <c r="G2" s="32"/>
      <c r="H2" s="33" t="s">
        <v>0</v>
      </c>
      <c r="I2" s="34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s="6" customFormat="1" ht="15.75" customHeight="1">
      <c r="A3" s="31"/>
      <c r="B3" s="28" t="s">
        <v>7</v>
      </c>
      <c r="C3" s="29"/>
      <c r="D3" s="28" t="s">
        <v>7</v>
      </c>
      <c r="E3" s="29"/>
      <c r="F3" s="28" t="s">
        <v>7</v>
      </c>
      <c r="G3" s="29"/>
      <c r="H3" s="28" t="s">
        <v>7</v>
      </c>
      <c r="I3" s="29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>
      <c r="A4" s="31"/>
      <c r="B4" s="27">
        <v>90</v>
      </c>
      <c r="C4" s="27"/>
      <c r="D4" s="27">
        <v>70</v>
      </c>
      <c r="E4" s="27"/>
      <c r="F4" s="27">
        <v>20</v>
      </c>
      <c r="G4" s="27"/>
      <c r="H4" s="27">
        <f>((B4+D4)/2)-F4</f>
        <v>60</v>
      </c>
      <c r="I4" s="27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>
      <c r="A5" s="3" t="s">
        <v>1</v>
      </c>
      <c r="B5" s="37">
        <v>400</v>
      </c>
      <c r="C5" s="36"/>
      <c r="D5" s="36"/>
      <c r="E5" s="36"/>
      <c r="F5" s="36"/>
      <c r="G5" s="36">
        <v>500</v>
      </c>
      <c r="H5" s="36"/>
      <c r="I5" s="36"/>
      <c r="J5" s="36"/>
      <c r="K5" s="36"/>
      <c r="L5" s="36">
        <v>600</v>
      </c>
      <c r="M5" s="36"/>
      <c r="N5" s="36"/>
      <c r="O5" s="36"/>
      <c r="P5" s="36"/>
      <c r="Q5" s="36">
        <v>750</v>
      </c>
      <c r="R5" s="36"/>
      <c r="S5" s="36"/>
      <c r="T5" s="36"/>
      <c r="U5" s="36"/>
      <c r="V5" s="36">
        <v>900</v>
      </c>
      <c r="W5" s="36"/>
      <c r="X5" s="36"/>
      <c r="Y5" s="36"/>
      <c r="Z5" s="36"/>
    </row>
    <row r="6" spans="1:26">
      <c r="A6" s="2" t="s">
        <v>2</v>
      </c>
      <c r="B6" s="5">
        <v>10</v>
      </c>
      <c r="C6" s="5">
        <v>11</v>
      </c>
      <c r="D6" s="5">
        <v>21</v>
      </c>
      <c r="E6" s="5">
        <v>22</v>
      </c>
      <c r="F6" s="5">
        <v>33</v>
      </c>
      <c r="G6" s="5">
        <v>10</v>
      </c>
      <c r="H6" s="5">
        <v>11</v>
      </c>
      <c r="I6" s="5">
        <v>21</v>
      </c>
      <c r="J6" s="5">
        <v>22</v>
      </c>
      <c r="K6" s="5">
        <v>33</v>
      </c>
      <c r="L6" s="5">
        <v>10</v>
      </c>
      <c r="M6" s="5">
        <v>11</v>
      </c>
      <c r="N6" s="5">
        <v>21</v>
      </c>
      <c r="O6" s="5">
        <v>22</v>
      </c>
      <c r="P6" s="5">
        <v>33</v>
      </c>
      <c r="Q6" s="5">
        <v>10</v>
      </c>
      <c r="R6" s="5">
        <v>11</v>
      </c>
      <c r="S6" s="5">
        <v>21</v>
      </c>
      <c r="T6" s="5">
        <v>22</v>
      </c>
      <c r="U6" s="5">
        <v>33</v>
      </c>
      <c r="V6" s="5">
        <v>10</v>
      </c>
      <c r="W6" s="5">
        <v>11</v>
      </c>
      <c r="X6" s="5">
        <v>21</v>
      </c>
      <c r="Y6" s="5">
        <v>22</v>
      </c>
      <c r="Z6" s="5">
        <v>33</v>
      </c>
    </row>
    <row r="7" spans="1:26">
      <c r="A7" s="2">
        <v>300</v>
      </c>
      <c r="B7" s="4">
        <f>(B14/$A14)*$A7</f>
        <v>574.58097510049799</v>
      </c>
      <c r="C7" s="4">
        <f>(C14/$A14)*$A7</f>
        <v>797.87338437001927</v>
      </c>
      <c r="D7" s="4">
        <f t="shared" ref="D7:Z7" si="0">(D14/$A14)*$A7</f>
        <v>1143.2323638927992</v>
      </c>
      <c r="E7" s="4">
        <f t="shared" si="0"/>
        <v>1575.8706146677846</v>
      </c>
      <c r="F7" s="4">
        <f t="shared" si="0"/>
        <v>2067.095039737002</v>
      </c>
      <c r="G7" s="4">
        <f t="shared" si="0"/>
        <v>701.91705664270944</v>
      </c>
      <c r="H7" s="4">
        <f t="shared" si="0"/>
        <v>986.72518759537195</v>
      </c>
      <c r="I7" s="4">
        <f t="shared" si="0"/>
        <v>1396.3319676981237</v>
      </c>
      <c r="J7" s="4">
        <f t="shared" si="0"/>
        <v>1865.9484678118836</v>
      </c>
      <c r="K7" s="4">
        <f t="shared" si="0"/>
        <v>2524.2268473426252</v>
      </c>
      <c r="L7" s="4">
        <f t="shared" si="0"/>
        <v>823.17931351382401</v>
      </c>
      <c r="M7" s="4">
        <f t="shared" si="0"/>
        <v>1173.8659782641141</v>
      </c>
      <c r="N7" s="4">
        <f t="shared" si="0"/>
        <v>1632.9338982883953</v>
      </c>
      <c r="O7" s="4">
        <f t="shared" si="0"/>
        <v>2151.3769157029014</v>
      </c>
      <c r="P7" s="4">
        <f t="shared" si="0"/>
        <v>2970.4623388813484</v>
      </c>
      <c r="Q7" s="4">
        <f t="shared" si="0"/>
        <v>999.34281326193241</v>
      </c>
      <c r="R7" s="4">
        <f t="shared" si="0"/>
        <v>1448.3968068862237</v>
      </c>
      <c r="S7" s="4">
        <f t="shared" si="0"/>
        <v>1961.7727271009728</v>
      </c>
      <c r="T7" s="4">
        <f t="shared" si="0"/>
        <v>2577.8395307529504</v>
      </c>
      <c r="U7" s="4">
        <f t="shared" si="0"/>
        <v>3626.2779743676124</v>
      </c>
      <c r="V7" s="4">
        <f t="shared" si="0"/>
        <v>1156.5609771464772</v>
      </c>
      <c r="W7" s="4">
        <f t="shared" si="0"/>
        <v>1707.5970817136824</v>
      </c>
      <c r="X7" s="4">
        <f t="shared" si="0"/>
        <v>2269.4532693225624</v>
      </c>
      <c r="Y7" s="4">
        <f t="shared" si="0"/>
        <v>3014.9114889062894</v>
      </c>
      <c r="Z7" s="4">
        <f t="shared" si="0"/>
        <v>4223.3544949266134</v>
      </c>
    </row>
    <row r="8" spans="1:26">
      <c r="A8" s="2">
        <v>400</v>
      </c>
      <c r="B8" s="4">
        <f>(B14/$A14)*$A8</f>
        <v>766.10796680066392</v>
      </c>
      <c r="C8" s="4">
        <f t="shared" ref="C8:Z8" si="1">(C14/$A14)*$A8</f>
        <v>1063.8311791600256</v>
      </c>
      <c r="D8" s="4">
        <f t="shared" si="1"/>
        <v>1524.3098185237322</v>
      </c>
      <c r="E8" s="4">
        <f t="shared" si="1"/>
        <v>2101.1608195570461</v>
      </c>
      <c r="F8" s="4">
        <f t="shared" si="1"/>
        <v>2756.1267196493359</v>
      </c>
      <c r="G8" s="4">
        <f t="shared" si="1"/>
        <v>935.88940885694592</v>
      </c>
      <c r="H8" s="4">
        <f t="shared" si="1"/>
        <v>1315.6335834604961</v>
      </c>
      <c r="I8" s="4">
        <f t="shared" si="1"/>
        <v>1861.7759569308316</v>
      </c>
      <c r="J8" s="4">
        <f t="shared" si="1"/>
        <v>2487.9312904158446</v>
      </c>
      <c r="K8" s="4">
        <f t="shared" si="1"/>
        <v>3365.6357964568338</v>
      </c>
      <c r="L8" s="4">
        <f t="shared" si="1"/>
        <v>1097.572418018432</v>
      </c>
      <c r="M8" s="4">
        <f t="shared" si="1"/>
        <v>1565.1546376854856</v>
      </c>
      <c r="N8" s="4">
        <f t="shared" si="1"/>
        <v>2177.2451977178607</v>
      </c>
      <c r="O8" s="4">
        <f t="shared" si="1"/>
        <v>2868.5025542705353</v>
      </c>
      <c r="P8" s="4">
        <f t="shared" si="1"/>
        <v>3960.6164518417977</v>
      </c>
      <c r="Q8" s="4">
        <f t="shared" si="1"/>
        <v>1332.4570843492434</v>
      </c>
      <c r="R8" s="4">
        <f t="shared" si="1"/>
        <v>1931.1957425149651</v>
      </c>
      <c r="S8" s="4">
        <f t="shared" si="1"/>
        <v>2615.6969694679638</v>
      </c>
      <c r="T8" s="4">
        <f t="shared" si="1"/>
        <v>3437.1193743372673</v>
      </c>
      <c r="U8" s="4">
        <f t="shared" si="1"/>
        <v>4835.0372991568165</v>
      </c>
      <c r="V8" s="4">
        <f t="shared" si="1"/>
        <v>1542.0813028619696</v>
      </c>
      <c r="W8" s="4">
        <f t="shared" si="1"/>
        <v>2276.7961089515766</v>
      </c>
      <c r="X8" s="4">
        <f t="shared" si="1"/>
        <v>3025.9376924300836</v>
      </c>
      <c r="Y8" s="4">
        <f t="shared" si="1"/>
        <v>4019.8819852083857</v>
      </c>
      <c r="Z8" s="4">
        <f t="shared" si="1"/>
        <v>5631.1393265688184</v>
      </c>
    </row>
    <row r="9" spans="1:26">
      <c r="A9" s="2">
        <v>500</v>
      </c>
      <c r="B9" s="4">
        <f>(B14/$A14)*$A9</f>
        <v>957.63495850082995</v>
      </c>
      <c r="C9" s="4">
        <f t="shared" ref="C9:Z9" si="2">(C14/$A14)*$A9</f>
        <v>1329.7889739500322</v>
      </c>
      <c r="D9" s="4">
        <f t="shared" si="2"/>
        <v>1905.3872731546653</v>
      </c>
      <c r="E9" s="4">
        <f t="shared" si="2"/>
        <v>2626.4510244463077</v>
      </c>
      <c r="F9" s="4">
        <f t="shared" si="2"/>
        <v>3445.1583995616697</v>
      </c>
      <c r="G9" s="4">
        <f t="shared" si="2"/>
        <v>1169.8617610711824</v>
      </c>
      <c r="H9" s="4">
        <f t="shared" si="2"/>
        <v>1644.5419793256199</v>
      </c>
      <c r="I9" s="4">
        <f t="shared" si="2"/>
        <v>2327.2199461635396</v>
      </c>
      <c r="J9" s="4">
        <f t="shared" si="2"/>
        <v>3109.9141130198059</v>
      </c>
      <c r="K9" s="4">
        <f t="shared" si="2"/>
        <v>4207.0447455710419</v>
      </c>
      <c r="L9" s="4">
        <f t="shared" si="2"/>
        <v>1371.9655225230401</v>
      </c>
      <c r="M9" s="4">
        <f t="shared" si="2"/>
        <v>1956.443297106857</v>
      </c>
      <c r="N9" s="4">
        <f t="shared" si="2"/>
        <v>2721.5564971473254</v>
      </c>
      <c r="O9" s="4">
        <f t="shared" si="2"/>
        <v>3585.6281928381691</v>
      </c>
      <c r="P9" s="4">
        <f t="shared" si="2"/>
        <v>4950.7705648022475</v>
      </c>
      <c r="Q9" s="4">
        <f t="shared" si="2"/>
        <v>1665.5713554365541</v>
      </c>
      <c r="R9" s="4">
        <f t="shared" si="2"/>
        <v>2413.9946781437061</v>
      </c>
      <c r="S9" s="4">
        <f t="shared" si="2"/>
        <v>3269.6212118349549</v>
      </c>
      <c r="T9" s="4">
        <f t="shared" si="2"/>
        <v>4296.3992179215838</v>
      </c>
      <c r="U9" s="4">
        <f t="shared" si="2"/>
        <v>6043.7966239460202</v>
      </c>
      <c r="V9" s="4">
        <f t="shared" si="2"/>
        <v>1927.601628577462</v>
      </c>
      <c r="W9" s="4">
        <f t="shared" si="2"/>
        <v>2845.9951361894705</v>
      </c>
      <c r="X9" s="4">
        <f t="shared" si="2"/>
        <v>3782.4221155376044</v>
      </c>
      <c r="Y9" s="4">
        <f t="shared" si="2"/>
        <v>5024.852481510482</v>
      </c>
      <c r="Z9" s="4">
        <f t="shared" si="2"/>
        <v>7038.9241582110226</v>
      </c>
    </row>
    <row r="10" spans="1:26">
      <c r="A10" s="2">
        <v>600</v>
      </c>
      <c r="B10" s="4">
        <f>(B14/$A14)*$A10</f>
        <v>1149.161950200996</v>
      </c>
      <c r="C10" s="4">
        <f t="shared" ref="C10:Z10" si="3">(C14/$A14)*$A10</f>
        <v>1595.7467687400385</v>
      </c>
      <c r="D10" s="4">
        <f t="shared" si="3"/>
        <v>2286.4647277855984</v>
      </c>
      <c r="E10" s="4">
        <f t="shared" si="3"/>
        <v>3151.7412293355692</v>
      </c>
      <c r="F10" s="4">
        <f t="shared" si="3"/>
        <v>4134.1900794740041</v>
      </c>
      <c r="G10" s="4">
        <f t="shared" si="3"/>
        <v>1403.8341132854189</v>
      </c>
      <c r="H10" s="4">
        <f t="shared" si="3"/>
        <v>1973.4503751907439</v>
      </c>
      <c r="I10" s="4">
        <f t="shared" si="3"/>
        <v>2792.6639353962473</v>
      </c>
      <c r="J10" s="4">
        <f t="shared" si="3"/>
        <v>3731.8969356237671</v>
      </c>
      <c r="K10" s="4">
        <f t="shared" si="3"/>
        <v>5048.4536946852504</v>
      </c>
      <c r="L10" s="4">
        <f t="shared" si="3"/>
        <v>1646.358627027648</v>
      </c>
      <c r="M10" s="4">
        <f t="shared" si="3"/>
        <v>2347.7319565282282</v>
      </c>
      <c r="N10" s="4">
        <f t="shared" si="3"/>
        <v>3265.8677965767906</v>
      </c>
      <c r="O10" s="4">
        <f t="shared" si="3"/>
        <v>4302.7538314058029</v>
      </c>
      <c r="P10" s="4">
        <f t="shared" si="3"/>
        <v>5940.9246777626968</v>
      </c>
      <c r="Q10" s="4">
        <f t="shared" si="3"/>
        <v>1998.6856265238648</v>
      </c>
      <c r="R10" s="4">
        <f t="shared" si="3"/>
        <v>2896.7936137724473</v>
      </c>
      <c r="S10" s="4">
        <f t="shared" si="3"/>
        <v>3923.5454542019456</v>
      </c>
      <c r="T10" s="4">
        <f t="shared" si="3"/>
        <v>5155.6790615059008</v>
      </c>
      <c r="U10" s="4">
        <f t="shared" si="3"/>
        <v>7252.5559487352248</v>
      </c>
      <c r="V10" s="4">
        <f t="shared" si="3"/>
        <v>2313.1219542929543</v>
      </c>
      <c r="W10" s="4">
        <f t="shared" si="3"/>
        <v>3415.1941634273649</v>
      </c>
      <c r="X10" s="4">
        <f t="shared" si="3"/>
        <v>4538.9065386451248</v>
      </c>
      <c r="Y10" s="4">
        <f t="shared" si="3"/>
        <v>6029.8229778125788</v>
      </c>
      <c r="Z10" s="4">
        <f t="shared" si="3"/>
        <v>8446.7089898532267</v>
      </c>
    </row>
    <row r="11" spans="1:26">
      <c r="A11" s="2">
        <v>700</v>
      </c>
      <c r="B11" s="4">
        <f>(B14/$A14)*$A11</f>
        <v>1340.6889419011618</v>
      </c>
      <c r="C11" s="4">
        <f t="shared" ref="C11:Z11" si="4">(C14/$A14)*$A11</f>
        <v>1861.7045635300451</v>
      </c>
      <c r="D11" s="4">
        <f t="shared" si="4"/>
        <v>2667.5421824165314</v>
      </c>
      <c r="E11" s="4">
        <f t="shared" si="4"/>
        <v>3677.0314342248307</v>
      </c>
      <c r="F11" s="4">
        <f t="shared" si="4"/>
        <v>4823.2217593863379</v>
      </c>
      <c r="G11" s="4">
        <f t="shared" si="4"/>
        <v>1637.8064654996554</v>
      </c>
      <c r="H11" s="4">
        <f t="shared" si="4"/>
        <v>2302.3587710558681</v>
      </c>
      <c r="I11" s="4">
        <f t="shared" si="4"/>
        <v>3258.1079246289551</v>
      </c>
      <c r="J11" s="4">
        <f t="shared" si="4"/>
        <v>4353.8797582277284</v>
      </c>
      <c r="K11" s="4">
        <f t="shared" si="4"/>
        <v>5889.862643799459</v>
      </c>
      <c r="L11" s="4">
        <f t="shared" si="4"/>
        <v>1920.7517315322561</v>
      </c>
      <c r="M11" s="4">
        <f t="shared" si="4"/>
        <v>2739.0206159495997</v>
      </c>
      <c r="N11" s="4">
        <f t="shared" si="4"/>
        <v>3810.1790960062558</v>
      </c>
      <c r="O11" s="4">
        <f t="shared" si="4"/>
        <v>5019.8794699734372</v>
      </c>
      <c r="P11" s="4">
        <f t="shared" si="4"/>
        <v>6931.0787907231461</v>
      </c>
      <c r="Q11" s="4">
        <f t="shared" si="4"/>
        <v>2331.7998976111758</v>
      </c>
      <c r="R11" s="4">
        <f t="shared" si="4"/>
        <v>3379.592549401189</v>
      </c>
      <c r="S11" s="4">
        <f t="shared" si="4"/>
        <v>4577.4696965689363</v>
      </c>
      <c r="T11" s="4">
        <f t="shared" si="4"/>
        <v>6014.9589050902177</v>
      </c>
      <c r="U11" s="4">
        <f t="shared" si="4"/>
        <v>8461.3152735244294</v>
      </c>
      <c r="V11" s="4">
        <f t="shared" si="4"/>
        <v>2698.642280008447</v>
      </c>
      <c r="W11" s="4">
        <f t="shared" si="4"/>
        <v>3984.3931906652588</v>
      </c>
      <c r="X11" s="4">
        <f t="shared" si="4"/>
        <v>5295.390961752646</v>
      </c>
      <c r="Y11" s="4">
        <f t="shared" si="4"/>
        <v>7034.7934741146755</v>
      </c>
      <c r="Z11" s="4">
        <f t="shared" si="4"/>
        <v>9854.4938214954309</v>
      </c>
    </row>
    <row r="12" spans="1:26">
      <c r="A12" s="2">
        <v>800</v>
      </c>
      <c r="B12" s="4">
        <f>(B14/$A14)*$A12</f>
        <v>1532.2159336013278</v>
      </c>
      <c r="C12" s="4">
        <f t="shared" ref="C12:Z12" si="5">(C14/$A14)*$A12</f>
        <v>2127.6623583200512</v>
      </c>
      <c r="D12" s="4">
        <f t="shared" si="5"/>
        <v>3048.6196370474645</v>
      </c>
      <c r="E12" s="4">
        <f t="shared" si="5"/>
        <v>4202.3216391140922</v>
      </c>
      <c r="F12" s="4">
        <f t="shared" si="5"/>
        <v>5512.2534392986718</v>
      </c>
      <c r="G12" s="4">
        <f t="shared" si="5"/>
        <v>1871.7788177138918</v>
      </c>
      <c r="H12" s="4">
        <f t="shared" si="5"/>
        <v>2631.2671669209922</v>
      </c>
      <c r="I12" s="4">
        <f t="shared" si="5"/>
        <v>3723.5519138616633</v>
      </c>
      <c r="J12" s="4">
        <f t="shared" si="5"/>
        <v>4975.8625808316892</v>
      </c>
      <c r="K12" s="4">
        <f t="shared" si="5"/>
        <v>6731.2715929136675</v>
      </c>
      <c r="L12" s="4">
        <f t="shared" si="5"/>
        <v>2195.144836036864</v>
      </c>
      <c r="M12" s="4">
        <f t="shared" si="5"/>
        <v>3130.3092753709711</v>
      </c>
      <c r="N12" s="4">
        <f t="shared" si="5"/>
        <v>4354.4903954357214</v>
      </c>
      <c r="O12" s="4">
        <f t="shared" si="5"/>
        <v>5737.0051085410705</v>
      </c>
      <c r="P12" s="4">
        <f t="shared" si="5"/>
        <v>7921.2329036835954</v>
      </c>
      <c r="Q12" s="4">
        <f t="shared" si="5"/>
        <v>2664.9141686984867</v>
      </c>
      <c r="R12" s="4">
        <f t="shared" si="5"/>
        <v>3862.3914850299302</v>
      </c>
      <c r="S12" s="4">
        <f t="shared" si="5"/>
        <v>5231.3939389359275</v>
      </c>
      <c r="T12" s="4">
        <f t="shared" si="5"/>
        <v>6874.2387486745347</v>
      </c>
      <c r="U12" s="4">
        <f t="shared" si="5"/>
        <v>9670.074598313633</v>
      </c>
      <c r="V12" s="4">
        <f t="shared" si="5"/>
        <v>3084.1626057239391</v>
      </c>
      <c r="W12" s="4">
        <f t="shared" si="5"/>
        <v>4553.5922179031531</v>
      </c>
      <c r="X12" s="4">
        <f t="shared" si="5"/>
        <v>6051.8753848601673</v>
      </c>
      <c r="Y12" s="4">
        <f t="shared" si="5"/>
        <v>8039.7639704167714</v>
      </c>
      <c r="Z12" s="4">
        <f t="shared" si="5"/>
        <v>11262.278653137637</v>
      </c>
    </row>
    <row r="13" spans="1:26">
      <c r="A13" s="2">
        <v>900</v>
      </c>
      <c r="B13" s="4">
        <f>(B14/$A14)*$A13</f>
        <v>1723.7429253014939</v>
      </c>
      <c r="C13" s="4">
        <f t="shared" ref="C13:Z13" si="6">(C14/$A14)*$A13</f>
        <v>2393.6201531100578</v>
      </c>
      <c r="D13" s="4">
        <f t="shared" si="6"/>
        <v>3429.6970916783976</v>
      </c>
      <c r="E13" s="4">
        <f t="shared" si="6"/>
        <v>4727.6118440033533</v>
      </c>
      <c r="F13" s="4">
        <f t="shared" si="6"/>
        <v>6201.2851192110056</v>
      </c>
      <c r="G13" s="4">
        <f t="shared" si="6"/>
        <v>2105.7511699281281</v>
      </c>
      <c r="H13" s="4">
        <f t="shared" si="6"/>
        <v>2960.1755627861157</v>
      </c>
      <c r="I13" s="4">
        <f t="shared" si="6"/>
        <v>4188.995903094371</v>
      </c>
      <c r="J13" s="4">
        <f t="shared" si="6"/>
        <v>5597.84540343565</v>
      </c>
      <c r="K13" s="4">
        <f t="shared" si="6"/>
        <v>7572.6805420278761</v>
      </c>
      <c r="L13" s="4">
        <f t="shared" si="6"/>
        <v>2469.5379405414719</v>
      </c>
      <c r="M13" s="4">
        <f t="shared" si="6"/>
        <v>3521.5979347923426</v>
      </c>
      <c r="N13" s="4">
        <f t="shared" si="6"/>
        <v>4898.8016948651857</v>
      </c>
      <c r="O13" s="4">
        <f t="shared" si="6"/>
        <v>6454.1307471087048</v>
      </c>
      <c r="P13" s="4">
        <f t="shared" si="6"/>
        <v>8911.3870166440447</v>
      </c>
      <c r="Q13" s="4">
        <f t="shared" si="6"/>
        <v>2998.0284397857972</v>
      </c>
      <c r="R13" s="4">
        <f t="shared" si="6"/>
        <v>4345.1904206586714</v>
      </c>
      <c r="S13" s="4">
        <f t="shared" si="6"/>
        <v>5885.3181813029187</v>
      </c>
      <c r="T13" s="4">
        <f t="shared" si="6"/>
        <v>7733.5185922588507</v>
      </c>
      <c r="U13" s="4">
        <f t="shared" si="6"/>
        <v>10878.833923102837</v>
      </c>
      <c r="V13" s="4">
        <f t="shared" si="6"/>
        <v>3469.6829314394317</v>
      </c>
      <c r="W13" s="4">
        <f t="shared" si="6"/>
        <v>5122.7912451410475</v>
      </c>
      <c r="X13" s="4">
        <f t="shared" si="6"/>
        <v>6808.3598079676876</v>
      </c>
      <c r="Y13" s="4">
        <f t="shared" si="6"/>
        <v>9044.7344667188681</v>
      </c>
      <c r="Z13" s="4">
        <f t="shared" si="6"/>
        <v>12670.063484779841</v>
      </c>
    </row>
    <row r="14" spans="1:26">
      <c r="A14" s="2">
        <v>1000</v>
      </c>
      <c r="B14" s="4">
        <f>(442*3.412)/((A2/H4)^1.3109)</f>
        <v>1915.2699170016599</v>
      </c>
      <c r="C14" s="4">
        <f>(616*3.412)/((A2/H4)^1.291)</f>
        <v>2659.5779479000644</v>
      </c>
      <c r="D14" s="4">
        <f>(880*3.412)/((A2/H4)^1.3074)</f>
        <v>3810.7745463093306</v>
      </c>
      <c r="E14" s="4">
        <f>(1213*3.412)/((A2/H4)^1.3075)</f>
        <v>5252.9020488926153</v>
      </c>
      <c r="F14" s="4">
        <f>(1582*3.412)/((A2/H4)^1.339)</f>
        <v>6890.3167991233395</v>
      </c>
      <c r="G14" s="4">
        <f>(539*3.412)/((A2/H4)^1.3206)</f>
        <v>2339.7235221423648</v>
      </c>
      <c r="H14" s="4">
        <f>(760*3.412)/((A2/H4)^1.304)</f>
        <v>3289.0839586512398</v>
      </c>
      <c r="I14" s="4">
        <f>(1074*3.412)/((A2/H4)^1.3116)</f>
        <v>4654.4398923270792</v>
      </c>
      <c r="J14" s="4">
        <f>(1435*3.412)/((A2/H4)^1.3124)</f>
        <v>6219.8282260396118</v>
      </c>
      <c r="K14" s="4">
        <f>(1927*3.412)/((A2/H4)^1.3528)</f>
        <v>8414.0894911420837</v>
      </c>
      <c r="L14" s="4">
        <f>(631*3.412)/((A2/H4)^1.3303)</f>
        <v>2743.9310450460803</v>
      </c>
      <c r="M14" s="4">
        <f>(902*3.412)/((A2/H4)^1.317)</f>
        <v>3912.886594213714</v>
      </c>
      <c r="N14" s="4">
        <f>(1255*3.412)/((A2/H4)^1.3159)</f>
        <v>5443.1129942946509</v>
      </c>
      <c r="O14" s="4">
        <f>(1653*3.412)/((A2/H4)^1.3174)</f>
        <v>7171.2563856763381</v>
      </c>
      <c r="P14" s="4">
        <f>(2262*3.412)/((A2/H4)^1.3665)</f>
        <v>9901.5411296044949</v>
      </c>
      <c r="Q14" s="4">
        <f>(764*3.412)/((A2/H4)^1.3449)</f>
        <v>3331.1427108731082</v>
      </c>
      <c r="R14" s="4">
        <f>(1109*3.412)/((A2/H4)^1.3365)</f>
        <v>4827.9893562874122</v>
      </c>
      <c r="S14" s="4">
        <f>(1506*3.412)/((A2/H4)^1.3222)</f>
        <v>6539.2424236699098</v>
      </c>
      <c r="T14" s="4">
        <f>(1978*3.412)/((A2/H4)^1.3248)</f>
        <v>8592.7984358431677</v>
      </c>
      <c r="U14" s="4">
        <f>(2751*3.412)/((A2/H4)^1.3872)</f>
        <v>12087.59324789204</v>
      </c>
      <c r="V14" s="4">
        <f>(890*3.412)/((A2/H4)^1.309)</f>
        <v>3855.2032571549239</v>
      </c>
      <c r="W14" s="4">
        <f>(1312*3.412)/((A2/H4)^1.3175)</f>
        <v>5691.990272378941</v>
      </c>
      <c r="X14" s="4">
        <f>(1732*3.412)/((A2/H4)^1.3544)</f>
        <v>7564.8442310752089</v>
      </c>
      <c r="Y14" s="4">
        <f>(2306*3.412)/((A2/H4)^1.3423)</f>
        <v>10049.704963020964</v>
      </c>
      <c r="Z14" s="4">
        <f>(3224*3.412)/((A2/H4)^1.353)</f>
        <v>14077.848316422045</v>
      </c>
    </row>
    <row r="15" spans="1:26">
      <c r="A15" s="2">
        <v>1100</v>
      </c>
      <c r="B15" s="4">
        <f>(B14/$A14)*$A15</f>
        <v>2106.7969087018259</v>
      </c>
      <c r="C15" s="4">
        <f t="shared" ref="C15:Z15" si="7">(C14/$A14)*$A15</f>
        <v>2925.5357426900709</v>
      </c>
      <c r="D15" s="4">
        <f t="shared" si="7"/>
        <v>4191.8520009402637</v>
      </c>
      <c r="E15" s="4">
        <f t="shared" si="7"/>
        <v>5778.1922537818764</v>
      </c>
      <c r="F15" s="4">
        <f t="shared" si="7"/>
        <v>7579.3484790356733</v>
      </c>
      <c r="G15" s="4">
        <f t="shared" si="7"/>
        <v>2573.6958743566011</v>
      </c>
      <c r="H15" s="4">
        <f t="shared" si="7"/>
        <v>3617.9923545163638</v>
      </c>
      <c r="I15" s="4">
        <f t="shared" si="7"/>
        <v>5119.8838815597865</v>
      </c>
      <c r="J15" s="4">
        <f t="shared" si="7"/>
        <v>6841.8110486435726</v>
      </c>
      <c r="K15" s="4">
        <f t="shared" si="7"/>
        <v>9255.4984402562932</v>
      </c>
      <c r="L15" s="4">
        <f t="shared" si="7"/>
        <v>3018.3241495506882</v>
      </c>
      <c r="M15" s="4">
        <f t="shared" si="7"/>
        <v>4304.1752536350859</v>
      </c>
      <c r="N15" s="4">
        <f t="shared" si="7"/>
        <v>5987.4242937241161</v>
      </c>
      <c r="O15" s="4">
        <f t="shared" si="7"/>
        <v>7888.3820242439724</v>
      </c>
      <c r="P15" s="4">
        <f t="shared" si="7"/>
        <v>10891.695242564943</v>
      </c>
      <c r="Q15" s="4">
        <f t="shared" si="7"/>
        <v>3664.2569819604191</v>
      </c>
      <c r="R15" s="4">
        <f t="shared" si="7"/>
        <v>5310.7882919161539</v>
      </c>
      <c r="S15" s="4">
        <f t="shared" si="7"/>
        <v>7193.166666036901</v>
      </c>
      <c r="T15" s="4">
        <f t="shared" si="7"/>
        <v>9452.0782794274855</v>
      </c>
      <c r="U15" s="4">
        <f t="shared" si="7"/>
        <v>13296.352572681246</v>
      </c>
      <c r="V15" s="4">
        <f t="shared" si="7"/>
        <v>4240.7235828704161</v>
      </c>
      <c r="W15" s="4">
        <f t="shared" si="7"/>
        <v>6261.1892996168353</v>
      </c>
      <c r="X15" s="4">
        <f t="shared" si="7"/>
        <v>8321.3286541827292</v>
      </c>
      <c r="Y15" s="4">
        <f t="shared" si="7"/>
        <v>11054.675459323062</v>
      </c>
      <c r="Z15" s="4">
        <f t="shared" si="7"/>
        <v>15485.633148064249</v>
      </c>
    </row>
    <row r="16" spans="1:26">
      <c r="A16" s="2">
        <v>1200</v>
      </c>
      <c r="B16" s="4">
        <f>(B14/$A14)*$A16</f>
        <v>2298.323900401992</v>
      </c>
      <c r="C16" s="4">
        <f t="shared" ref="C16:Z16" si="8">(C14/$A14)*$A16</f>
        <v>3191.4935374800771</v>
      </c>
      <c r="D16" s="4">
        <f t="shared" si="8"/>
        <v>4572.9294555711967</v>
      </c>
      <c r="E16" s="4">
        <f t="shared" si="8"/>
        <v>6303.4824586711384</v>
      </c>
      <c r="F16" s="4">
        <f t="shared" si="8"/>
        <v>8268.3801589480081</v>
      </c>
      <c r="G16" s="4">
        <f t="shared" si="8"/>
        <v>2807.6682265708378</v>
      </c>
      <c r="H16" s="4">
        <f t="shared" si="8"/>
        <v>3946.9007503814878</v>
      </c>
      <c r="I16" s="4">
        <f t="shared" si="8"/>
        <v>5585.3278707924947</v>
      </c>
      <c r="J16" s="4">
        <f t="shared" si="8"/>
        <v>7463.7938712475343</v>
      </c>
      <c r="K16" s="4">
        <f t="shared" si="8"/>
        <v>10096.907389370501</v>
      </c>
      <c r="L16" s="4">
        <f t="shared" si="8"/>
        <v>3292.7172540552961</v>
      </c>
      <c r="M16" s="4">
        <f t="shared" si="8"/>
        <v>4695.4639130564565</v>
      </c>
      <c r="N16" s="4">
        <f t="shared" si="8"/>
        <v>6531.7355931535812</v>
      </c>
      <c r="O16" s="4">
        <f t="shared" si="8"/>
        <v>8605.5076628116058</v>
      </c>
      <c r="P16" s="4">
        <f t="shared" si="8"/>
        <v>11881.849355525394</v>
      </c>
      <c r="Q16" s="4">
        <f t="shared" si="8"/>
        <v>3997.3712530477296</v>
      </c>
      <c r="R16" s="4">
        <f t="shared" si="8"/>
        <v>5793.5872275448946</v>
      </c>
      <c r="S16" s="4">
        <f t="shared" si="8"/>
        <v>7847.0909084038913</v>
      </c>
      <c r="T16" s="4">
        <f t="shared" si="8"/>
        <v>10311.358123011802</v>
      </c>
      <c r="U16" s="4">
        <f t="shared" si="8"/>
        <v>14505.11189747045</v>
      </c>
      <c r="V16" s="4">
        <f t="shared" si="8"/>
        <v>4626.2439085859087</v>
      </c>
      <c r="W16" s="4">
        <f t="shared" si="8"/>
        <v>6830.3883268547297</v>
      </c>
      <c r="X16" s="4">
        <f t="shared" si="8"/>
        <v>9077.8130772902496</v>
      </c>
      <c r="Y16" s="4">
        <f t="shared" si="8"/>
        <v>12059.645955625158</v>
      </c>
      <c r="Z16" s="4">
        <f t="shared" si="8"/>
        <v>16893.417979706453</v>
      </c>
    </row>
    <row r="17" spans="1:26">
      <c r="A17" s="2">
        <v>1300</v>
      </c>
      <c r="B17" s="4">
        <f>(B14/$A14)*$A17</f>
        <v>2489.8508921021576</v>
      </c>
      <c r="C17" s="4">
        <f t="shared" ref="C17:Z17" si="9">(C14/$A14)*$A17</f>
        <v>3457.4513322700836</v>
      </c>
      <c r="D17" s="4">
        <f t="shared" si="9"/>
        <v>4954.0069102021298</v>
      </c>
      <c r="E17" s="4">
        <f t="shared" si="9"/>
        <v>6828.7726635603995</v>
      </c>
      <c r="F17" s="4">
        <f t="shared" si="9"/>
        <v>8957.411838860342</v>
      </c>
      <c r="G17" s="4">
        <f t="shared" si="9"/>
        <v>3041.640578785074</v>
      </c>
      <c r="H17" s="4">
        <f t="shared" si="9"/>
        <v>4275.8091462466118</v>
      </c>
      <c r="I17" s="4">
        <f t="shared" si="9"/>
        <v>6050.7718600252028</v>
      </c>
      <c r="J17" s="4">
        <f t="shared" si="9"/>
        <v>8085.7766938514951</v>
      </c>
      <c r="K17" s="4">
        <f t="shared" si="9"/>
        <v>10938.316338484708</v>
      </c>
      <c r="L17" s="4">
        <f t="shared" si="9"/>
        <v>3567.1103585599039</v>
      </c>
      <c r="M17" s="4">
        <f t="shared" si="9"/>
        <v>5086.7525724778279</v>
      </c>
      <c r="N17" s="4">
        <f t="shared" si="9"/>
        <v>7076.0468925830464</v>
      </c>
      <c r="O17" s="4">
        <f t="shared" si="9"/>
        <v>9322.6333013792409</v>
      </c>
      <c r="P17" s="4">
        <f t="shared" si="9"/>
        <v>12872.003468485842</v>
      </c>
      <c r="Q17" s="4">
        <f t="shared" si="9"/>
        <v>4330.4855241350406</v>
      </c>
      <c r="R17" s="4">
        <f t="shared" si="9"/>
        <v>6276.3861631736363</v>
      </c>
      <c r="S17" s="4">
        <f t="shared" si="9"/>
        <v>8501.0151507708833</v>
      </c>
      <c r="T17" s="4">
        <f t="shared" si="9"/>
        <v>11170.637966596118</v>
      </c>
      <c r="U17" s="4">
        <f t="shared" si="9"/>
        <v>15713.871222259653</v>
      </c>
      <c r="V17" s="4">
        <f t="shared" si="9"/>
        <v>5011.7642343014013</v>
      </c>
      <c r="W17" s="4">
        <f t="shared" si="9"/>
        <v>7399.5873540926241</v>
      </c>
      <c r="X17" s="4">
        <f t="shared" si="9"/>
        <v>9834.2975003977717</v>
      </c>
      <c r="Y17" s="4">
        <f t="shared" si="9"/>
        <v>13064.616451927253</v>
      </c>
      <c r="Z17" s="4">
        <f t="shared" si="9"/>
        <v>18301.202811348659</v>
      </c>
    </row>
    <row r="18" spans="1:26">
      <c r="A18" s="2">
        <v>1400</v>
      </c>
      <c r="B18" s="4">
        <f>(B14/$A14)*$A18</f>
        <v>2681.3778838023236</v>
      </c>
      <c r="C18" s="4">
        <f t="shared" ref="C18:Z18" si="10">(C14/$A14)*$A18</f>
        <v>3723.4091270600902</v>
      </c>
      <c r="D18" s="4">
        <f t="shared" si="10"/>
        <v>5335.0843648330629</v>
      </c>
      <c r="E18" s="4">
        <f t="shared" si="10"/>
        <v>7354.0628684496614</v>
      </c>
      <c r="F18" s="4">
        <f t="shared" si="10"/>
        <v>9646.4435187726758</v>
      </c>
      <c r="G18" s="4">
        <f t="shared" si="10"/>
        <v>3275.6129309993107</v>
      </c>
      <c r="H18" s="4">
        <f t="shared" si="10"/>
        <v>4604.7175421117363</v>
      </c>
      <c r="I18" s="4">
        <f t="shared" si="10"/>
        <v>6516.2158492579101</v>
      </c>
      <c r="J18" s="4">
        <f t="shared" si="10"/>
        <v>8707.7595164554568</v>
      </c>
      <c r="K18" s="4">
        <f t="shared" si="10"/>
        <v>11779.725287598918</v>
      </c>
      <c r="L18" s="4">
        <f t="shared" si="10"/>
        <v>3841.5034630645123</v>
      </c>
      <c r="M18" s="4">
        <f t="shared" si="10"/>
        <v>5478.0412318991994</v>
      </c>
      <c r="N18" s="4">
        <f t="shared" si="10"/>
        <v>7620.3581920125116</v>
      </c>
      <c r="O18" s="4">
        <f t="shared" si="10"/>
        <v>10039.758939946874</v>
      </c>
      <c r="P18" s="4">
        <f t="shared" si="10"/>
        <v>13862.157581446292</v>
      </c>
      <c r="Q18" s="4">
        <f t="shared" si="10"/>
        <v>4663.5997952223515</v>
      </c>
      <c r="R18" s="4">
        <f t="shared" si="10"/>
        <v>6759.185098802378</v>
      </c>
      <c r="S18" s="4">
        <f t="shared" si="10"/>
        <v>9154.9393931378727</v>
      </c>
      <c r="T18" s="4">
        <f t="shared" si="10"/>
        <v>12029.917810180435</v>
      </c>
      <c r="U18" s="4">
        <f t="shared" si="10"/>
        <v>16922.630547048859</v>
      </c>
      <c r="V18" s="4">
        <f t="shared" si="10"/>
        <v>5397.2845600168939</v>
      </c>
      <c r="W18" s="4">
        <f t="shared" si="10"/>
        <v>7968.7863813305175</v>
      </c>
      <c r="X18" s="4">
        <f t="shared" si="10"/>
        <v>10590.781923505292</v>
      </c>
      <c r="Y18" s="4">
        <f t="shared" si="10"/>
        <v>14069.586948229351</v>
      </c>
      <c r="Z18" s="4">
        <f t="shared" si="10"/>
        <v>19708.987642990862</v>
      </c>
    </row>
    <row r="19" spans="1:26">
      <c r="A19" s="2">
        <v>1500</v>
      </c>
      <c r="B19" s="4">
        <f>(B14/$A14)*$A19</f>
        <v>2872.9048755024896</v>
      </c>
      <c r="C19" s="4">
        <f t="shared" ref="C19:Z19" si="11">(C14/$A14)*$A19</f>
        <v>3989.3669218500963</v>
      </c>
      <c r="D19" s="4">
        <f t="shared" si="11"/>
        <v>5716.1618194639959</v>
      </c>
      <c r="E19" s="4">
        <f t="shared" si="11"/>
        <v>7879.3530733389225</v>
      </c>
      <c r="F19" s="4">
        <f t="shared" si="11"/>
        <v>10335.47519868501</v>
      </c>
      <c r="G19" s="4">
        <f t="shared" si="11"/>
        <v>3509.585283213547</v>
      </c>
      <c r="H19" s="4">
        <f t="shared" si="11"/>
        <v>4933.6259379768599</v>
      </c>
      <c r="I19" s="4">
        <f t="shared" si="11"/>
        <v>6981.6598384906183</v>
      </c>
      <c r="J19" s="4">
        <f t="shared" si="11"/>
        <v>9329.7423390594176</v>
      </c>
      <c r="K19" s="4">
        <f t="shared" si="11"/>
        <v>12621.134236713126</v>
      </c>
      <c r="L19" s="4">
        <f t="shared" si="11"/>
        <v>4115.8965675691197</v>
      </c>
      <c r="M19" s="4">
        <f t="shared" si="11"/>
        <v>5869.3298913205708</v>
      </c>
      <c r="N19" s="4">
        <f t="shared" si="11"/>
        <v>8164.6694914419768</v>
      </c>
      <c r="O19" s="4">
        <f t="shared" si="11"/>
        <v>10756.884578514508</v>
      </c>
      <c r="P19" s="4">
        <f t="shared" si="11"/>
        <v>14852.311694406741</v>
      </c>
      <c r="Q19" s="4">
        <f t="shared" si="11"/>
        <v>4996.7140663096625</v>
      </c>
      <c r="R19" s="4">
        <f t="shared" si="11"/>
        <v>7241.9840344311187</v>
      </c>
      <c r="S19" s="4">
        <f t="shared" si="11"/>
        <v>9808.8636355048639</v>
      </c>
      <c r="T19" s="4">
        <f t="shared" si="11"/>
        <v>12889.197653764752</v>
      </c>
      <c r="U19" s="4">
        <f t="shared" si="11"/>
        <v>18131.389871838062</v>
      </c>
      <c r="V19" s="4">
        <f t="shared" si="11"/>
        <v>5782.8048857323856</v>
      </c>
      <c r="W19" s="4">
        <f t="shared" si="11"/>
        <v>8537.9854085684128</v>
      </c>
      <c r="X19" s="4">
        <f t="shared" si="11"/>
        <v>11347.266346612812</v>
      </c>
      <c r="Y19" s="4">
        <f t="shared" si="11"/>
        <v>15074.557444531447</v>
      </c>
      <c r="Z19" s="4">
        <f t="shared" si="11"/>
        <v>21116.772474633068</v>
      </c>
    </row>
    <row r="20" spans="1:26">
      <c r="A20" s="2">
        <v>1600</v>
      </c>
      <c r="B20" s="4">
        <f>(B14/$A14)*$A20</f>
        <v>3064.4318672026557</v>
      </c>
      <c r="C20" s="4">
        <f t="shared" ref="C20:Z20" si="12">(C14/$A14)*$A20</f>
        <v>4255.3247166401025</v>
      </c>
      <c r="D20" s="4">
        <f t="shared" si="12"/>
        <v>6097.239274094929</v>
      </c>
      <c r="E20" s="4">
        <f t="shared" si="12"/>
        <v>8404.6432782281845</v>
      </c>
      <c r="F20" s="4">
        <f t="shared" si="12"/>
        <v>11024.506878597344</v>
      </c>
      <c r="G20" s="4">
        <f t="shared" si="12"/>
        <v>3743.5576354277837</v>
      </c>
      <c r="H20" s="4">
        <f t="shared" si="12"/>
        <v>5262.5343338419843</v>
      </c>
      <c r="I20" s="4">
        <f t="shared" si="12"/>
        <v>7447.1038277233265</v>
      </c>
      <c r="J20" s="4">
        <f t="shared" si="12"/>
        <v>9951.7251616633785</v>
      </c>
      <c r="K20" s="4">
        <f t="shared" si="12"/>
        <v>13462.543185827335</v>
      </c>
      <c r="L20" s="4">
        <f t="shared" si="12"/>
        <v>4390.2896720737281</v>
      </c>
      <c r="M20" s="4">
        <f t="shared" si="12"/>
        <v>6260.6185507419423</v>
      </c>
      <c r="N20" s="4">
        <f t="shared" si="12"/>
        <v>8708.9807908714429</v>
      </c>
      <c r="O20" s="4">
        <f t="shared" si="12"/>
        <v>11474.010217082141</v>
      </c>
      <c r="P20" s="4">
        <f t="shared" si="12"/>
        <v>15842.465807367191</v>
      </c>
      <c r="Q20" s="4">
        <f t="shared" si="12"/>
        <v>5329.8283373969734</v>
      </c>
      <c r="R20" s="4">
        <f t="shared" si="12"/>
        <v>7724.7829700598604</v>
      </c>
      <c r="S20" s="4">
        <f t="shared" si="12"/>
        <v>10462.787877871855</v>
      </c>
      <c r="T20" s="4">
        <f t="shared" si="12"/>
        <v>13748.477497349069</v>
      </c>
      <c r="U20" s="4">
        <f t="shared" si="12"/>
        <v>19340.149196627266</v>
      </c>
      <c r="V20" s="4">
        <f t="shared" si="12"/>
        <v>6168.3252114478782</v>
      </c>
      <c r="W20" s="4">
        <f t="shared" si="12"/>
        <v>9107.1844358063063</v>
      </c>
      <c r="X20" s="4">
        <f t="shared" si="12"/>
        <v>12103.750769720335</v>
      </c>
      <c r="Y20" s="4">
        <f t="shared" si="12"/>
        <v>16079.527940833543</v>
      </c>
      <c r="Z20" s="4">
        <f t="shared" si="12"/>
        <v>22524.557306275274</v>
      </c>
    </row>
    <row r="21" spans="1:26">
      <c r="A21" s="2">
        <v>1700</v>
      </c>
      <c r="B21" s="4">
        <f>(B14/$A14)*$A21</f>
        <v>3255.9588589028217</v>
      </c>
      <c r="C21" s="4">
        <f t="shared" ref="C21:Z21" si="13">(C14/$A14)*$A21</f>
        <v>4521.2825114301095</v>
      </c>
      <c r="D21" s="4">
        <f t="shared" si="13"/>
        <v>6478.316728725862</v>
      </c>
      <c r="E21" s="4">
        <f t="shared" si="13"/>
        <v>8929.9334831174456</v>
      </c>
      <c r="F21" s="4">
        <f t="shared" si="13"/>
        <v>11713.538558509677</v>
      </c>
      <c r="G21" s="4">
        <f t="shared" si="13"/>
        <v>3977.5299876420199</v>
      </c>
      <c r="H21" s="4">
        <f t="shared" si="13"/>
        <v>5591.4427297071079</v>
      </c>
      <c r="I21" s="4">
        <f t="shared" si="13"/>
        <v>7912.5478169560338</v>
      </c>
      <c r="J21" s="4">
        <f t="shared" si="13"/>
        <v>10573.707984267339</v>
      </c>
      <c r="K21" s="4">
        <f t="shared" si="13"/>
        <v>14303.952134941543</v>
      </c>
      <c r="L21" s="4">
        <f t="shared" si="13"/>
        <v>4664.6827765783364</v>
      </c>
      <c r="M21" s="4">
        <f t="shared" si="13"/>
        <v>6651.9072101633137</v>
      </c>
      <c r="N21" s="4">
        <f t="shared" si="13"/>
        <v>9253.2920903009071</v>
      </c>
      <c r="O21" s="4">
        <f t="shared" si="13"/>
        <v>12191.135855649776</v>
      </c>
      <c r="P21" s="4">
        <f t="shared" si="13"/>
        <v>16832.619920327641</v>
      </c>
      <c r="Q21" s="4">
        <f t="shared" si="13"/>
        <v>5662.9426084842844</v>
      </c>
      <c r="R21" s="4">
        <f t="shared" si="13"/>
        <v>8207.5819056886012</v>
      </c>
      <c r="S21" s="4">
        <f t="shared" si="13"/>
        <v>11116.712120238846</v>
      </c>
      <c r="T21" s="4">
        <f t="shared" si="13"/>
        <v>14607.757340933385</v>
      </c>
      <c r="U21" s="4">
        <f t="shared" si="13"/>
        <v>20548.90852141647</v>
      </c>
      <c r="V21" s="4">
        <f t="shared" si="13"/>
        <v>6553.8455371633709</v>
      </c>
      <c r="W21" s="4">
        <f t="shared" si="13"/>
        <v>9676.3834630441997</v>
      </c>
      <c r="X21" s="4">
        <f t="shared" si="13"/>
        <v>12860.235192827855</v>
      </c>
      <c r="Y21" s="4">
        <f t="shared" si="13"/>
        <v>17084.49843713564</v>
      </c>
      <c r="Z21" s="4">
        <f t="shared" si="13"/>
        <v>23932.342137917476</v>
      </c>
    </row>
    <row r="22" spans="1:26">
      <c r="A22" s="2">
        <v>1800</v>
      </c>
      <c r="B22" s="4">
        <f>(B14/$A14)*$A22</f>
        <v>3447.4858506029877</v>
      </c>
      <c r="C22" s="4">
        <f t="shared" ref="C22:Z22" si="14">(C14/$A14)*$A22</f>
        <v>4787.2403062201156</v>
      </c>
      <c r="D22" s="4">
        <f t="shared" si="14"/>
        <v>6859.3941833567951</v>
      </c>
      <c r="E22" s="4">
        <f t="shared" si="14"/>
        <v>9455.2236880067067</v>
      </c>
      <c r="F22" s="4">
        <f t="shared" si="14"/>
        <v>12402.570238422011</v>
      </c>
      <c r="G22" s="4">
        <f t="shared" si="14"/>
        <v>4211.5023398562562</v>
      </c>
      <c r="H22" s="4">
        <f t="shared" si="14"/>
        <v>5920.3511255722315</v>
      </c>
      <c r="I22" s="4">
        <f t="shared" si="14"/>
        <v>8377.991806188742</v>
      </c>
      <c r="J22" s="4">
        <f t="shared" si="14"/>
        <v>11195.6908068713</v>
      </c>
      <c r="K22" s="4">
        <f t="shared" si="14"/>
        <v>15145.361084055752</v>
      </c>
      <c r="L22" s="4">
        <f t="shared" si="14"/>
        <v>4939.0758810829439</v>
      </c>
      <c r="M22" s="4">
        <f t="shared" si="14"/>
        <v>7043.1958695846852</v>
      </c>
      <c r="N22" s="4">
        <f t="shared" si="14"/>
        <v>9797.6033897303714</v>
      </c>
      <c r="O22" s="4">
        <f t="shared" si="14"/>
        <v>12908.26149421741</v>
      </c>
      <c r="P22" s="4">
        <f t="shared" si="14"/>
        <v>17822.774033288089</v>
      </c>
      <c r="Q22" s="4">
        <f t="shared" si="14"/>
        <v>5996.0568795715944</v>
      </c>
      <c r="R22" s="4">
        <f t="shared" si="14"/>
        <v>8690.3808413173429</v>
      </c>
      <c r="S22" s="4">
        <f t="shared" si="14"/>
        <v>11770.636362605837</v>
      </c>
      <c r="T22" s="4">
        <f t="shared" si="14"/>
        <v>15467.037184517701</v>
      </c>
      <c r="U22" s="4">
        <f t="shared" si="14"/>
        <v>21757.667846205673</v>
      </c>
      <c r="V22" s="4">
        <f t="shared" si="14"/>
        <v>6939.3658628788635</v>
      </c>
      <c r="W22" s="4">
        <f t="shared" si="14"/>
        <v>10245.582490282095</v>
      </c>
      <c r="X22" s="4">
        <f t="shared" si="14"/>
        <v>13616.719615935375</v>
      </c>
      <c r="Y22" s="4">
        <f t="shared" si="14"/>
        <v>18089.468933437736</v>
      </c>
      <c r="Z22" s="4">
        <f t="shared" si="14"/>
        <v>25340.126969559682</v>
      </c>
    </row>
    <row r="23" spans="1:26">
      <c r="A23" s="2">
        <v>1900</v>
      </c>
      <c r="B23" s="4">
        <f>(B14/$A14)*$A23</f>
        <v>3639.0128423031538</v>
      </c>
      <c r="C23" s="4">
        <f t="shared" ref="C23:Z23" si="15">(C14/$A14)*$A23</f>
        <v>5053.1981010101217</v>
      </c>
      <c r="D23" s="4">
        <f t="shared" si="15"/>
        <v>7240.4716379877282</v>
      </c>
      <c r="E23" s="4">
        <f t="shared" si="15"/>
        <v>9980.5138928959677</v>
      </c>
      <c r="F23" s="4">
        <f t="shared" si="15"/>
        <v>13091.601918334345</v>
      </c>
      <c r="G23" s="4">
        <f t="shared" si="15"/>
        <v>4445.4746920704929</v>
      </c>
      <c r="H23" s="4">
        <f t="shared" si="15"/>
        <v>6249.2595214373559</v>
      </c>
      <c r="I23" s="4">
        <f t="shared" si="15"/>
        <v>8843.4357954214502</v>
      </c>
      <c r="J23" s="4">
        <f t="shared" si="15"/>
        <v>11817.673629475263</v>
      </c>
      <c r="K23" s="4">
        <f t="shared" si="15"/>
        <v>15986.77003316996</v>
      </c>
      <c r="L23" s="4">
        <f t="shared" si="15"/>
        <v>5213.4689855875522</v>
      </c>
      <c r="M23" s="4">
        <f t="shared" si="15"/>
        <v>7434.4845290060566</v>
      </c>
      <c r="N23" s="4">
        <f t="shared" si="15"/>
        <v>10341.914689159838</v>
      </c>
      <c r="O23" s="4">
        <f t="shared" si="15"/>
        <v>13625.387132785043</v>
      </c>
      <c r="P23" s="4">
        <f t="shared" si="15"/>
        <v>18812.928146248538</v>
      </c>
      <c r="Q23" s="4">
        <f t="shared" si="15"/>
        <v>6329.1711506589054</v>
      </c>
      <c r="R23" s="4">
        <f t="shared" si="15"/>
        <v>9173.1797769460845</v>
      </c>
      <c r="S23" s="4">
        <f t="shared" si="15"/>
        <v>12424.560604972829</v>
      </c>
      <c r="T23" s="4">
        <f t="shared" si="15"/>
        <v>16326.317028102019</v>
      </c>
      <c r="U23" s="4">
        <f t="shared" si="15"/>
        <v>22966.427170994877</v>
      </c>
      <c r="V23" s="4">
        <f t="shared" si="15"/>
        <v>7324.8861885943552</v>
      </c>
      <c r="W23" s="4">
        <f t="shared" si="15"/>
        <v>10814.781517519988</v>
      </c>
      <c r="X23" s="4">
        <f t="shared" si="15"/>
        <v>14373.204039042896</v>
      </c>
      <c r="Y23" s="4">
        <f t="shared" si="15"/>
        <v>19094.439429739832</v>
      </c>
      <c r="Z23" s="4">
        <f t="shared" si="15"/>
        <v>26747.911801201888</v>
      </c>
    </row>
    <row r="24" spans="1:26">
      <c r="A24" s="2">
        <v>2000</v>
      </c>
      <c r="B24" s="4">
        <f>(B14/$A14)*$A24</f>
        <v>3830.5398340033198</v>
      </c>
      <c r="C24" s="4">
        <f t="shared" ref="C24:Z24" si="16">(C14/$A14)*$A24</f>
        <v>5319.1558958001287</v>
      </c>
      <c r="D24" s="4">
        <f t="shared" si="16"/>
        <v>7621.5490926186612</v>
      </c>
      <c r="E24" s="4">
        <f t="shared" si="16"/>
        <v>10505.804097785231</v>
      </c>
      <c r="F24" s="4">
        <f t="shared" si="16"/>
        <v>13780.633598246679</v>
      </c>
      <c r="G24" s="4">
        <f t="shared" si="16"/>
        <v>4679.4470442847296</v>
      </c>
      <c r="H24" s="4">
        <f t="shared" si="16"/>
        <v>6578.1679173024795</v>
      </c>
      <c r="I24" s="4">
        <f t="shared" si="16"/>
        <v>9308.8797846541584</v>
      </c>
      <c r="J24" s="4">
        <f t="shared" si="16"/>
        <v>12439.656452079224</v>
      </c>
      <c r="K24" s="4">
        <f t="shared" si="16"/>
        <v>16828.178982284167</v>
      </c>
      <c r="L24" s="4">
        <f t="shared" si="16"/>
        <v>5487.8620900921605</v>
      </c>
      <c r="M24" s="4">
        <f t="shared" si="16"/>
        <v>7825.7731884274281</v>
      </c>
      <c r="N24" s="4">
        <f t="shared" si="16"/>
        <v>10886.225988589302</v>
      </c>
      <c r="O24" s="4">
        <f t="shared" si="16"/>
        <v>14342.512771352676</v>
      </c>
      <c r="P24" s="4">
        <f t="shared" si="16"/>
        <v>19803.08225920899</v>
      </c>
      <c r="Q24" s="4">
        <f t="shared" si="16"/>
        <v>6662.2854217462163</v>
      </c>
      <c r="R24" s="4">
        <f t="shared" si="16"/>
        <v>9655.9787125748244</v>
      </c>
      <c r="S24" s="4">
        <f t="shared" si="16"/>
        <v>13078.48484733982</v>
      </c>
      <c r="T24" s="4">
        <f t="shared" si="16"/>
        <v>17185.596871686335</v>
      </c>
      <c r="U24" s="4">
        <f t="shared" si="16"/>
        <v>24175.186495784081</v>
      </c>
      <c r="V24" s="4">
        <f t="shared" si="16"/>
        <v>7710.4065143098478</v>
      </c>
      <c r="W24" s="4">
        <f t="shared" si="16"/>
        <v>11383.980544757882</v>
      </c>
      <c r="X24" s="4">
        <f t="shared" si="16"/>
        <v>15129.688462150418</v>
      </c>
      <c r="Y24" s="4">
        <f t="shared" si="16"/>
        <v>20099.409926041928</v>
      </c>
      <c r="Z24" s="4">
        <f t="shared" si="16"/>
        <v>28155.69663284409</v>
      </c>
    </row>
    <row r="25" spans="1:26">
      <c r="A25" s="2">
        <v>2100</v>
      </c>
      <c r="B25" s="4">
        <f>(B14/$A14)*$A25</f>
        <v>4022.0668257034858</v>
      </c>
      <c r="C25" s="4">
        <f t="shared" ref="C25:Z25" si="17">(C14/$A14)*$A25</f>
        <v>5585.1136905901349</v>
      </c>
      <c r="D25" s="4">
        <f t="shared" si="17"/>
        <v>8002.6265472495943</v>
      </c>
      <c r="E25" s="4">
        <f t="shared" si="17"/>
        <v>11031.094302674492</v>
      </c>
      <c r="F25" s="4">
        <f t="shared" si="17"/>
        <v>14469.665278159013</v>
      </c>
      <c r="G25" s="4">
        <f t="shared" si="17"/>
        <v>4913.4193964989654</v>
      </c>
      <c r="H25" s="4">
        <f t="shared" si="17"/>
        <v>6907.076313167604</v>
      </c>
      <c r="I25" s="4">
        <f t="shared" si="17"/>
        <v>9774.3237738868665</v>
      </c>
      <c r="J25" s="4">
        <f t="shared" si="17"/>
        <v>13061.639274683184</v>
      </c>
      <c r="K25" s="4">
        <f t="shared" si="17"/>
        <v>17669.587931398375</v>
      </c>
      <c r="L25" s="4">
        <f t="shared" si="17"/>
        <v>5762.255194596768</v>
      </c>
      <c r="M25" s="4">
        <f t="shared" si="17"/>
        <v>8217.0618478487995</v>
      </c>
      <c r="N25" s="4">
        <f t="shared" si="17"/>
        <v>11430.537288018768</v>
      </c>
      <c r="O25" s="4">
        <f t="shared" si="17"/>
        <v>15059.638409920311</v>
      </c>
      <c r="P25" s="4">
        <f t="shared" si="17"/>
        <v>20793.236372169438</v>
      </c>
      <c r="Q25" s="4">
        <f t="shared" si="17"/>
        <v>6995.3996928335273</v>
      </c>
      <c r="R25" s="4">
        <f t="shared" si="17"/>
        <v>10138.777648203566</v>
      </c>
      <c r="S25" s="4">
        <f t="shared" si="17"/>
        <v>13732.409089706811</v>
      </c>
      <c r="T25" s="4">
        <f t="shared" si="17"/>
        <v>18044.876715270653</v>
      </c>
      <c r="U25" s="4">
        <f t="shared" si="17"/>
        <v>25383.945820573288</v>
      </c>
      <c r="V25" s="4">
        <f t="shared" si="17"/>
        <v>8095.9268400253404</v>
      </c>
      <c r="W25" s="4">
        <f t="shared" si="17"/>
        <v>11953.179571995777</v>
      </c>
      <c r="X25" s="4">
        <f t="shared" si="17"/>
        <v>15886.172885257938</v>
      </c>
      <c r="Y25" s="4">
        <f t="shared" si="17"/>
        <v>21104.380422344024</v>
      </c>
      <c r="Z25" s="4">
        <f t="shared" si="17"/>
        <v>29563.481464486296</v>
      </c>
    </row>
    <row r="26" spans="1:26">
      <c r="A26" s="2">
        <v>2200</v>
      </c>
      <c r="B26" s="4">
        <f>(B14/$A14)*$A26</f>
        <v>4213.5938174036519</v>
      </c>
      <c r="C26" s="4">
        <f t="shared" ref="C26:Z26" si="18">(C14/$A14)*$A26</f>
        <v>5851.0714853801419</v>
      </c>
      <c r="D26" s="4">
        <f t="shared" si="18"/>
        <v>8383.7040018805274</v>
      </c>
      <c r="E26" s="4">
        <f t="shared" si="18"/>
        <v>11556.384507563753</v>
      </c>
      <c r="F26" s="4">
        <f t="shared" si="18"/>
        <v>15158.696958071347</v>
      </c>
      <c r="G26" s="4">
        <f t="shared" si="18"/>
        <v>5147.3917487132021</v>
      </c>
      <c r="H26" s="4">
        <f t="shared" si="18"/>
        <v>7235.9847090327276</v>
      </c>
      <c r="I26" s="4">
        <f t="shared" si="18"/>
        <v>10239.767763119573</v>
      </c>
      <c r="J26" s="4">
        <f t="shared" si="18"/>
        <v>13683.622097287145</v>
      </c>
      <c r="K26" s="4">
        <f t="shared" si="18"/>
        <v>18510.996880512586</v>
      </c>
      <c r="L26" s="4">
        <f t="shared" si="18"/>
        <v>6036.6482991013763</v>
      </c>
      <c r="M26" s="4">
        <f t="shared" si="18"/>
        <v>8608.3505072701719</v>
      </c>
      <c r="N26" s="4">
        <f t="shared" si="18"/>
        <v>11974.848587448232</v>
      </c>
      <c r="O26" s="4">
        <f t="shared" si="18"/>
        <v>15776.764048487945</v>
      </c>
      <c r="P26" s="4">
        <f t="shared" si="18"/>
        <v>21783.390485129887</v>
      </c>
      <c r="Q26" s="4">
        <f t="shared" si="18"/>
        <v>7328.5139639208383</v>
      </c>
      <c r="R26" s="4">
        <f t="shared" si="18"/>
        <v>10621.576583832308</v>
      </c>
      <c r="S26" s="4">
        <f t="shared" si="18"/>
        <v>14386.333332073802</v>
      </c>
      <c r="T26" s="4">
        <f t="shared" si="18"/>
        <v>18904.156558854971</v>
      </c>
      <c r="U26" s="4">
        <f t="shared" si="18"/>
        <v>26592.705145362492</v>
      </c>
      <c r="V26" s="4">
        <f t="shared" si="18"/>
        <v>8481.4471657408321</v>
      </c>
      <c r="W26" s="4">
        <f t="shared" si="18"/>
        <v>12522.378599233671</v>
      </c>
      <c r="X26" s="4">
        <f t="shared" si="18"/>
        <v>16642.657308365458</v>
      </c>
      <c r="Y26" s="4">
        <f t="shared" si="18"/>
        <v>22109.350918646123</v>
      </c>
      <c r="Z26" s="4">
        <f t="shared" si="18"/>
        <v>30971.266296128499</v>
      </c>
    </row>
    <row r="27" spans="1:26">
      <c r="A27" s="2">
        <v>2300</v>
      </c>
      <c r="B27" s="4">
        <f>(B14/$A14)*$A27</f>
        <v>4405.1208091038179</v>
      </c>
      <c r="C27" s="4">
        <f t="shared" ref="C27:Z27" si="19">(C14/$A14)*$A27</f>
        <v>6117.029280170148</v>
      </c>
      <c r="D27" s="4">
        <f t="shared" si="19"/>
        <v>8764.7814565114604</v>
      </c>
      <c r="E27" s="4">
        <f t="shared" si="19"/>
        <v>12081.674712453014</v>
      </c>
      <c r="F27" s="4">
        <f t="shared" si="19"/>
        <v>15847.728637983681</v>
      </c>
      <c r="G27" s="4">
        <f t="shared" si="19"/>
        <v>5381.3641009274388</v>
      </c>
      <c r="H27" s="4">
        <f t="shared" si="19"/>
        <v>7564.893104897852</v>
      </c>
      <c r="I27" s="4">
        <f t="shared" si="19"/>
        <v>10705.211752352281</v>
      </c>
      <c r="J27" s="4">
        <f t="shared" si="19"/>
        <v>14305.604919891106</v>
      </c>
      <c r="K27" s="4">
        <f t="shared" si="19"/>
        <v>19352.405829626794</v>
      </c>
      <c r="L27" s="4">
        <f t="shared" si="19"/>
        <v>6311.0414036059847</v>
      </c>
      <c r="M27" s="4">
        <f t="shared" si="19"/>
        <v>8999.6391666915424</v>
      </c>
      <c r="N27" s="4">
        <f t="shared" si="19"/>
        <v>12519.159886877698</v>
      </c>
      <c r="O27" s="4">
        <f t="shared" si="19"/>
        <v>16493.88968705558</v>
      </c>
      <c r="P27" s="4">
        <f t="shared" si="19"/>
        <v>22773.544598090335</v>
      </c>
      <c r="Q27" s="4">
        <f t="shared" si="19"/>
        <v>7661.6282350081492</v>
      </c>
      <c r="R27" s="4">
        <f t="shared" si="19"/>
        <v>11104.375519461049</v>
      </c>
      <c r="S27" s="4">
        <f t="shared" si="19"/>
        <v>15040.257574440791</v>
      </c>
      <c r="T27" s="4">
        <f t="shared" si="19"/>
        <v>19763.436402439285</v>
      </c>
      <c r="U27" s="4">
        <f t="shared" si="19"/>
        <v>27801.464470151695</v>
      </c>
      <c r="V27" s="4">
        <f t="shared" si="19"/>
        <v>8866.9674914563257</v>
      </c>
      <c r="W27" s="4">
        <f t="shared" si="19"/>
        <v>13091.577626471564</v>
      </c>
      <c r="X27" s="4">
        <f t="shared" si="19"/>
        <v>17399.141731472981</v>
      </c>
      <c r="Y27" s="4">
        <f t="shared" si="19"/>
        <v>23114.321414948219</v>
      </c>
      <c r="Z27" s="4">
        <f t="shared" si="19"/>
        <v>32379.051127770705</v>
      </c>
    </row>
    <row r="28" spans="1:26">
      <c r="A28" s="2">
        <v>2400</v>
      </c>
      <c r="B28" s="4">
        <f>(B14/$A14)*$A28</f>
        <v>4596.647800803984</v>
      </c>
      <c r="C28" s="4">
        <f t="shared" ref="C28:Z28" si="20">(C14/$A14)*$A28</f>
        <v>6382.9870749601541</v>
      </c>
      <c r="D28" s="4">
        <f t="shared" si="20"/>
        <v>9145.8589111423935</v>
      </c>
      <c r="E28" s="4">
        <f t="shared" si="20"/>
        <v>12606.964917342277</v>
      </c>
      <c r="F28" s="4">
        <f t="shared" si="20"/>
        <v>16536.760317896016</v>
      </c>
      <c r="G28" s="4">
        <f t="shared" si="20"/>
        <v>5615.3364531416755</v>
      </c>
      <c r="H28" s="4">
        <f t="shared" si="20"/>
        <v>7893.8015007629756</v>
      </c>
      <c r="I28" s="4">
        <f t="shared" si="20"/>
        <v>11170.655741584989</v>
      </c>
      <c r="J28" s="4">
        <f t="shared" si="20"/>
        <v>14927.587742495069</v>
      </c>
      <c r="K28" s="4">
        <f t="shared" si="20"/>
        <v>20193.814778741002</v>
      </c>
      <c r="L28" s="4">
        <f t="shared" si="20"/>
        <v>6585.4345081105921</v>
      </c>
      <c r="M28" s="4">
        <f t="shared" si="20"/>
        <v>9390.927826112913</v>
      </c>
      <c r="N28" s="4">
        <f t="shared" si="20"/>
        <v>13063.471186307162</v>
      </c>
      <c r="O28" s="4">
        <f t="shared" si="20"/>
        <v>17211.015325623212</v>
      </c>
      <c r="P28" s="4">
        <f t="shared" si="20"/>
        <v>23763.698711050787</v>
      </c>
      <c r="Q28" s="4">
        <f t="shared" si="20"/>
        <v>7994.7425060954592</v>
      </c>
      <c r="R28" s="4">
        <f t="shared" si="20"/>
        <v>11587.174455089789</v>
      </c>
      <c r="S28" s="4">
        <f t="shared" si="20"/>
        <v>15694.181816807783</v>
      </c>
      <c r="T28" s="4">
        <f t="shared" si="20"/>
        <v>20622.716246023603</v>
      </c>
      <c r="U28" s="4">
        <f t="shared" si="20"/>
        <v>29010.223794940899</v>
      </c>
      <c r="V28" s="4">
        <f t="shared" si="20"/>
        <v>9252.4878171718174</v>
      </c>
      <c r="W28" s="4">
        <f t="shared" si="20"/>
        <v>13660.776653709459</v>
      </c>
      <c r="X28" s="4">
        <f t="shared" si="20"/>
        <v>18155.626154580499</v>
      </c>
      <c r="Y28" s="4">
        <f t="shared" si="20"/>
        <v>24119.291911250315</v>
      </c>
      <c r="Z28" s="4">
        <f t="shared" si="20"/>
        <v>33786.835959412907</v>
      </c>
    </row>
    <row r="29" spans="1:26">
      <c r="A29" s="2">
        <v>2500</v>
      </c>
      <c r="B29" s="4">
        <f>(B14/$A14)*$A29</f>
        <v>4788.17479250415</v>
      </c>
      <c r="C29" s="4">
        <f t="shared" ref="C29:Z29" si="21">(C14/$A14)*$A29</f>
        <v>6648.9448697501612</v>
      </c>
      <c r="D29" s="4">
        <f t="shared" si="21"/>
        <v>9526.9363657733265</v>
      </c>
      <c r="E29" s="4">
        <f t="shared" si="21"/>
        <v>13132.255122231538</v>
      </c>
      <c r="F29" s="4">
        <f t="shared" si="21"/>
        <v>17225.791997808348</v>
      </c>
      <c r="G29" s="4">
        <f t="shared" si="21"/>
        <v>5849.3088053559113</v>
      </c>
      <c r="H29" s="4">
        <f t="shared" si="21"/>
        <v>8222.7098966280992</v>
      </c>
      <c r="I29" s="4">
        <f t="shared" si="21"/>
        <v>11636.099730817697</v>
      </c>
      <c r="J29" s="4">
        <f t="shared" si="21"/>
        <v>15549.570565099029</v>
      </c>
      <c r="K29" s="4">
        <f t="shared" si="21"/>
        <v>21035.223727855209</v>
      </c>
      <c r="L29" s="4">
        <f t="shared" si="21"/>
        <v>6859.8276126152005</v>
      </c>
      <c r="M29" s="4">
        <f t="shared" si="21"/>
        <v>9782.2164855342853</v>
      </c>
      <c r="N29" s="4">
        <f t="shared" si="21"/>
        <v>13607.782485736629</v>
      </c>
      <c r="O29" s="4">
        <f t="shared" si="21"/>
        <v>17928.140964190847</v>
      </c>
      <c r="P29" s="4">
        <f t="shared" si="21"/>
        <v>24753.852824011235</v>
      </c>
      <c r="Q29" s="4">
        <f t="shared" si="21"/>
        <v>8327.8567771827711</v>
      </c>
      <c r="R29" s="4">
        <f t="shared" si="21"/>
        <v>12069.973390718531</v>
      </c>
      <c r="S29" s="4">
        <f t="shared" si="21"/>
        <v>16348.106059174774</v>
      </c>
      <c r="T29" s="4">
        <f t="shared" si="21"/>
        <v>21481.996089607921</v>
      </c>
      <c r="U29" s="4">
        <f t="shared" si="21"/>
        <v>30218.983119730103</v>
      </c>
      <c r="V29" s="4">
        <f t="shared" si="21"/>
        <v>9638.0081428873091</v>
      </c>
      <c r="W29" s="4">
        <f t="shared" si="21"/>
        <v>14229.975680947353</v>
      </c>
      <c r="X29" s="4">
        <f t="shared" si="21"/>
        <v>18912.110577688021</v>
      </c>
      <c r="Y29" s="4">
        <f t="shared" si="21"/>
        <v>25124.262407552411</v>
      </c>
      <c r="Z29" s="4">
        <f t="shared" si="21"/>
        <v>35194.620791055117</v>
      </c>
    </row>
    <row r="30" spans="1:26">
      <c r="A30" s="2">
        <v>2600</v>
      </c>
      <c r="B30" s="4">
        <f>(B14/$A14)*$A30</f>
        <v>4979.7017842043151</v>
      </c>
      <c r="C30" s="4">
        <f t="shared" ref="C30:Z30" si="22">(C14/$A14)*$A30</f>
        <v>6914.9026645401673</v>
      </c>
      <c r="D30" s="4">
        <f t="shared" si="22"/>
        <v>9908.0138204042596</v>
      </c>
      <c r="E30" s="4">
        <f t="shared" si="22"/>
        <v>13657.545327120799</v>
      </c>
      <c r="F30" s="4">
        <f t="shared" si="22"/>
        <v>17914.823677720684</v>
      </c>
      <c r="G30" s="4">
        <f t="shared" si="22"/>
        <v>6083.281157570148</v>
      </c>
      <c r="H30" s="4">
        <f t="shared" si="22"/>
        <v>8551.6182924932236</v>
      </c>
      <c r="I30" s="4">
        <f t="shared" si="22"/>
        <v>12101.543720050406</v>
      </c>
      <c r="J30" s="4">
        <f t="shared" si="22"/>
        <v>16171.55338770299</v>
      </c>
      <c r="K30" s="4">
        <f t="shared" si="22"/>
        <v>21876.632676969417</v>
      </c>
      <c r="L30" s="4">
        <f t="shared" si="22"/>
        <v>7134.2207171198079</v>
      </c>
      <c r="M30" s="4">
        <f t="shared" si="22"/>
        <v>10173.505144955656</v>
      </c>
      <c r="N30" s="4">
        <f t="shared" si="22"/>
        <v>14152.093785166093</v>
      </c>
      <c r="O30" s="4">
        <f t="shared" si="22"/>
        <v>18645.266602758482</v>
      </c>
      <c r="P30" s="4">
        <f t="shared" si="22"/>
        <v>25744.006936971684</v>
      </c>
      <c r="Q30" s="4">
        <f t="shared" si="22"/>
        <v>8660.9710482700812</v>
      </c>
      <c r="R30" s="4">
        <f t="shared" si="22"/>
        <v>12552.772326347273</v>
      </c>
      <c r="S30" s="4">
        <f t="shared" si="22"/>
        <v>17002.030301541767</v>
      </c>
      <c r="T30" s="4">
        <f t="shared" si="22"/>
        <v>22341.275933192235</v>
      </c>
      <c r="U30" s="4">
        <f t="shared" si="22"/>
        <v>31427.742444519306</v>
      </c>
      <c r="V30" s="4">
        <f t="shared" si="22"/>
        <v>10023.528468602803</v>
      </c>
      <c r="W30" s="4">
        <f t="shared" si="22"/>
        <v>14799.174708185248</v>
      </c>
      <c r="X30" s="4">
        <f t="shared" si="22"/>
        <v>19668.595000795543</v>
      </c>
      <c r="Y30" s="4">
        <f t="shared" si="22"/>
        <v>26129.232903854507</v>
      </c>
      <c r="Z30" s="4">
        <f t="shared" si="22"/>
        <v>36602.405622697319</v>
      </c>
    </row>
    <row r="31" spans="1:26">
      <c r="A31" s="2">
        <v>2700</v>
      </c>
      <c r="B31" s="4">
        <f>(B14/$A14)*$A31</f>
        <v>5171.2287759044812</v>
      </c>
      <c r="C31" s="4">
        <f t="shared" ref="C31:Z31" si="23">(C14/$A14)*$A31</f>
        <v>7180.8604593301734</v>
      </c>
      <c r="D31" s="4">
        <f t="shared" si="23"/>
        <v>10289.091275035193</v>
      </c>
      <c r="E31" s="4">
        <f t="shared" si="23"/>
        <v>14182.83553201006</v>
      </c>
      <c r="F31" s="4">
        <f t="shared" si="23"/>
        <v>18603.855357633016</v>
      </c>
      <c r="G31" s="4">
        <f t="shared" si="23"/>
        <v>6317.2535097843847</v>
      </c>
      <c r="H31" s="4">
        <f t="shared" si="23"/>
        <v>8880.5266883583481</v>
      </c>
      <c r="I31" s="4">
        <f t="shared" si="23"/>
        <v>12566.987709283114</v>
      </c>
      <c r="J31" s="4">
        <f t="shared" si="23"/>
        <v>16793.536210306953</v>
      </c>
      <c r="K31" s="4">
        <f t="shared" si="23"/>
        <v>22718.041626083628</v>
      </c>
      <c r="L31" s="4">
        <f t="shared" si="23"/>
        <v>7408.6138216244162</v>
      </c>
      <c r="M31" s="4">
        <f t="shared" si="23"/>
        <v>10564.793804377028</v>
      </c>
      <c r="N31" s="4">
        <f t="shared" si="23"/>
        <v>14696.405084595559</v>
      </c>
      <c r="O31" s="4">
        <f t="shared" si="23"/>
        <v>19362.392241326113</v>
      </c>
      <c r="P31" s="4">
        <f t="shared" si="23"/>
        <v>26734.161049932136</v>
      </c>
      <c r="Q31" s="4">
        <f t="shared" si="23"/>
        <v>8994.085319357393</v>
      </c>
      <c r="R31" s="4">
        <f t="shared" si="23"/>
        <v>13035.571261976014</v>
      </c>
      <c r="S31" s="4">
        <f t="shared" si="23"/>
        <v>17655.954543908756</v>
      </c>
      <c r="T31" s="4">
        <f t="shared" si="23"/>
        <v>23200.555776776553</v>
      </c>
      <c r="U31" s="4">
        <f t="shared" si="23"/>
        <v>32636.50176930851</v>
      </c>
      <c r="V31" s="4">
        <f t="shared" si="23"/>
        <v>10409.048794318294</v>
      </c>
      <c r="W31" s="4">
        <f t="shared" si="23"/>
        <v>15368.373735423142</v>
      </c>
      <c r="X31" s="4">
        <f t="shared" si="23"/>
        <v>20425.079423903062</v>
      </c>
      <c r="Y31" s="4">
        <f t="shared" si="23"/>
        <v>27134.203400156603</v>
      </c>
      <c r="Z31" s="4">
        <f t="shared" si="23"/>
        <v>38010.190454339521</v>
      </c>
    </row>
    <row r="32" spans="1:26">
      <c r="A32" s="2">
        <v>2800</v>
      </c>
      <c r="B32" s="4">
        <f>(B14/$A14)*$A32</f>
        <v>5362.7557676046472</v>
      </c>
      <c r="C32" s="4">
        <f t="shared" ref="C32:Z32" si="24">(C14/$A14)*$A32</f>
        <v>7446.8182541201804</v>
      </c>
      <c r="D32" s="4">
        <f t="shared" si="24"/>
        <v>10670.168729666126</v>
      </c>
      <c r="E32" s="4">
        <f t="shared" si="24"/>
        <v>14708.125736899323</v>
      </c>
      <c r="F32" s="4">
        <f t="shared" si="24"/>
        <v>19292.887037545352</v>
      </c>
      <c r="G32" s="4">
        <f t="shared" si="24"/>
        <v>6551.2258619986214</v>
      </c>
      <c r="H32" s="4">
        <f t="shared" si="24"/>
        <v>9209.4350842234726</v>
      </c>
      <c r="I32" s="4">
        <f t="shared" si="24"/>
        <v>13032.43169851582</v>
      </c>
      <c r="J32" s="4">
        <f t="shared" si="24"/>
        <v>17415.519032910914</v>
      </c>
      <c r="K32" s="4">
        <f t="shared" si="24"/>
        <v>23559.450575197836</v>
      </c>
      <c r="L32" s="4">
        <f t="shared" si="24"/>
        <v>7683.0069261290246</v>
      </c>
      <c r="M32" s="4">
        <f t="shared" si="24"/>
        <v>10956.082463798399</v>
      </c>
      <c r="N32" s="4">
        <f t="shared" si="24"/>
        <v>15240.716384025023</v>
      </c>
      <c r="O32" s="4">
        <f t="shared" si="24"/>
        <v>20079.517879893749</v>
      </c>
      <c r="P32" s="4">
        <f t="shared" si="24"/>
        <v>27724.315162892584</v>
      </c>
      <c r="Q32" s="4">
        <f t="shared" si="24"/>
        <v>9327.1995904447031</v>
      </c>
      <c r="R32" s="4">
        <f t="shared" si="24"/>
        <v>13518.370197604756</v>
      </c>
      <c r="S32" s="4">
        <f t="shared" si="24"/>
        <v>18309.878786275745</v>
      </c>
      <c r="T32" s="4">
        <f t="shared" si="24"/>
        <v>24059.835620360871</v>
      </c>
      <c r="U32" s="4">
        <f t="shared" si="24"/>
        <v>33845.261094097717</v>
      </c>
      <c r="V32" s="4">
        <f t="shared" si="24"/>
        <v>10794.569120033788</v>
      </c>
      <c r="W32" s="4">
        <f t="shared" si="24"/>
        <v>15937.572762661035</v>
      </c>
      <c r="X32" s="4">
        <f t="shared" si="24"/>
        <v>21181.563847010584</v>
      </c>
      <c r="Y32" s="4">
        <f t="shared" si="24"/>
        <v>28139.173896458702</v>
      </c>
      <c r="Z32" s="4">
        <f t="shared" si="24"/>
        <v>39417.975285981724</v>
      </c>
    </row>
    <row r="33" spans="1:26">
      <c r="A33" s="2">
        <v>2900</v>
      </c>
      <c r="B33" s="4">
        <f>(B14/$A14)*$A33</f>
        <v>5554.2827593048132</v>
      </c>
      <c r="C33" s="4">
        <f t="shared" ref="C33:Z33" si="25">(C14/$A14)*$A33</f>
        <v>7712.7760489101865</v>
      </c>
      <c r="D33" s="4">
        <f t="shared" si="25"/>
        <v>11051.246184297059</v>
      </c>
      <c r="E33" s="4">
        <f t="shared" si="25"/>
        <v>15233.415941788584</v>
      </c>
      <c r="F33" s="4">
        <f t="shared" si="25"/>
        <v>19981.918717457684</v>
      </c>
      <c r="G33" s="4">
        <f t="shared" si="25"/>
        <v>6785.1982142128572</v>
      </c>
      <c r="H33" s="4">
        <f t="shared" si="25"/>
        <v>9538.3434800885952</v>
      </c>
      <c r="I33" s="4">
        <f t="shared" si="25"/>
        <v>13497.875687748528</v>
      </c>
      <c r="J33" s="4">
        <f t="shared" si="25"/>
        <v>18037.501855514874</v>
      </c>
      <c r="K33" s="4">
        <f t="shared" si="25"/>
        <v>24400.859524312044</v>
      </c>
      <c r="L33" s="4">
        <f t="shared" si="25"/>
        <v>7957.400030633632</v>
      </c>
      <c r="M33" s="4">
        <f t="shared" si="25"/>
        <v>11347.371123219771</v>
      </c>
      <c r="N33" s="4">
        <f t="shared" si="25"/>
        <v>15785.027683454489</v>
      </c>
      <c r="O33" s="4">
        <f t="shared" si="25"/>
        <v>20796.64351846138</v>
      </c>
      <c r="P33" s="4">
        <f t="shared" si="25"/>
        <v>28714.469275853033</v>
      </c>
      <c r="Q33" s="4">
        <f t="shared" si="25"/>
        <v>9660.3138615320131</v>
      </c>
      <c r="R33" s="4">
        <f t="shared" si="25"/>
        <v>14001.169133233496</v>
      </c>
      <c r="S33" s="4">
        <f t="shared" si="25"/>
        <v>18963.803028642738</v>
      </c>
      <c r="T33" s="4">
        <f t="shared" si="25"/>
        <v>24919.115463945189</v>
      </c>
      <c r="U33" s="4">
        <f t="shared" si="25"/>
        <v>35054.020418886917</v>
      </c>
      <c r="V33" s="4">
        <f t="shared" si="25"/>
        <v>11180.08944574928</v>
      </c>
      <c r="W33" s="4">
        <f t="shared" si="25"/>
        <v>16506.771789898929</v>
      </c>
      <c r="X33" s="4">
        <f t="shared" si="25"/>
        <v>21938.048270118106</v>
      </c>
      <c r="Y33" s="4">
        <f t="shared" si="25"/>
        <v>29144.144392760798</v>
      </c>
      <c r="Z33" s="4">
        <f t="shared" si="25"/>
        <v>40825.760117623933</v>
      </c>
    </row>
    <row r="34" spans="1:26">
      <c r="A34" s="2">
        <v>3000</v>
      </c>
      <c r="B34" s="4">
        <f>(B14/$A14)*$A34</f>
        <v>5745.8097510049793</v>
      </c>
      <c r="C34" s="4">
        <f t="shared" ref="C34:Z34" si="26">(C14/$A14)*$A34</f>
        <v>7978.7338437001927</v>
      </c>
      <c r="D34" s="4">
        <f t="shared" si="26"/>
        <v>11432.323638927992</v>
      </c>
      <c r="E34" s="4">
        <f t="shared" si="26"/>
        <v>15758.706146677845</v>
      </c>
      <c r="F34" s="4">
        <f t="shared" si="26"/>
        <v>20670.950397370019</v>
      </c>
      <c r="G34" s="4">
        <f t="shared" si="26"/>
        <v>7019.1705664270939</v>
      </c>
      <c r="H34" s="4">
        <f t="shared" si="26"/>
        <v>9867.2518759537197</v>
      </c>
      <c r="I34" s="4">
        <f t="shared" si="26"/>
        <v>13963.319676981237</v>
      </c>
      <c r="J34" s="4">
        <f t="shared" si="26"/>
        <v>18659.484678118835</v>
      </c>
      <c r="K34" s="4">
        <f t="shared" si="26"/>
        <v>25242.268473426251</v>
      </c>
      <c r="L34" s="4">
        <f t="shared" si="26"/>
        <v>8231.7931351382394</v>
      </c>
      <c r="M34" s="4">
        <f t="shared" si="26"/>
        <v>11738.659782641142</v>
      </c>
      <c r="N34" s="4">
        <f t="shared" si="26"/>
        <v>16329.338982883954</v>
      </c>
      <c r="O34" s="4">
        <f t="shared" si="26"/>
        <v>21513.769157029015</v>
      </c>
      <c r="P34" s="4">
        <f t="shared" si="26"/>
        <v>29704.623388813481</v>
      </c>
      <c r="Q34" s="4">
        <f t="shared" si="26"/>
        <v>9993.428132619325</v>
      </c>
      <c r="R34" s="4">
        <f t="shared" si="26"/>
        <v>14483.968068862237</v>
      </c>
      <c r="S34" s="4">
        <f t="shared" si="26"/>
        <v>19617.727271009728</v>
      </c>
      <c r="T34" s="4">
        <f t="shared" si="26"/>
        <v>25778.395307529503</v>
      </c>
      <c r="U34" s="4">
        <f t="shared" si="26"/>
        <v>36262.779743676125</v>
      </c>
      <c r="V34" s="4">
        <f t="shared" si="26"/>
        <v>11565.609771464771</v>
      </c>
      <c r="W34" s="4">
        <f t="shared" si="26"/>
        <v>17075.970817136826</v>
      </c>
      <c r="X34" s="4">
        <f t="shared" si="26"/>
        <v>22694.532693225625</v>
      </c>
      <c r="Y34" s="4">
        <f t="shared" si="26"/>
        <v>30149.114889062894</v>
      </c>
      <c r="Z34" s="4">
        <f t="shared" si="26"/>
        <v>42233.544949266136</v>
      </c>
    </row>
  </sheetData>
  <mergeCells count="20">
    <mergeCell ref="H2:I2"/>
    <mergeCell ref="J2:Z4"/>
    <mergeCell ref="B4:C4"/>
    <mergeCell ref="D4:E4"/>
    <mergeCell ref="F4:G4"/>
    <mergeCell ref="V5:Z5"/>
    <mergeCell ref="B5:F5"/>
    <mergeCell ref="G5:K5"/>
    <mergeCell ref="L5:P5"/>
    <mergeCell ref="Q5:U5"/>
    <mergeCell ref="H4:I4"/>
    <mergeCell ref="B3:C3"/>
    <mergeCell ref="D3:E3"/>
    <mergeCell ref="F3:G3"/>
    <mergeCell ref="H3:I3"/>
    <mergeCell ref="A1:Z1"/>
    <mergeCell ref="A2:A4"/>
    <mergeCell ref="B2:C2"/>
    <mergeCell ref="D2:E2"/>
    <mergeCell ref="F2:G2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HLK-Watt</vt:lpstr>
      <vt:lpstr>HLK-BTU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m.buyuk</dc:creator>
  <cp:lastModifiedBy>oem</cp:lastModifiedBy>
  <dcterms:created xsi:type="dcterms:W3CDTF">2011-12-08T11:32:57Z</dcterms:created>
  <dcterms:modified xsi:type="dcterms:W3CDTF">2014-02-04T10:47:18Z</dcterms:modified>
</cp:coreProperties>
</file>